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2D1\Downloads\2020 MPD Download Files\"/>
    </mc:Choice>
  </mc:AlternateContent>
  <bookViews>
    <workbookView xWindow="0" yWindow="0" windowWidth="20490" windowHeight="7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61" i="1" l="1"/>
  <c r="N61" i="1"/>
  <c r="L61" i="1"/>
  <c r="K61" i="1"/>
  <c r="H61" i="1"/>
  <c r="F61" i="1"/>
  <c r="B61" i="1"/>
  <c r="R60" i="1"/>
  <c r="U60" i="1" s="1"/>
  <c r="U61" i="1" s="1"/>
  <c r="D60" i="1"/>
  <c r="G60" i="1" s="1"/>
  <c r="I60" i="1" s="1"/>
  <c r="P60" i="1" s="1"/>
  <c r="R59" i="1"/>
  <c r="V59" i="1" s="1"/>
  <c r="D59" i="1"/>
  <c r="G59" i="1" s="1"/>
  <c r="I59" i="1" s="1"/>
  <c r="R58" i="1"/>
  <c r="V58" i="1" s="1"/>
  <c r="D58" i="1"/>
  <c r="G58" i="1" s="1"/>
  <c r="I58" i="1" s="1"/>
  <c r="P58" i="1" s="1"/>
  <c r="R57" i="1"/>
  <c r="V57" i="1" s="1"/>
  <c r="D57" i="1"/>
  <c r="G57" i="1" s="1"/>
  <c r="I57" i="1" s="1"/>
  <c r="P57" i="1" s="1"/>
  <c r="R56" i="1"/>
  <c r="V56" i="1" s="1"/>
  <c r="D56" i="1"/>
  <c r="G56" i="1" s="1"/>
  <c r="I56" i="1" s="1"/>
  <c r="P56" i="1" s="1"/>
  <c r="R55" i="1"/>
  <c r="V55" i="1" s="1"/>
  <c r="D55" i="1"/>
  <c r="G55" i="1" s="1"/>
  <c r="I55" i="1" s="1"/>
  <c r="P55" i="1" s="1"/>
  <c r="R54" i="1"/>
  <c r="V54" i="1" s="1"/>
  <c r="D54" i="1"/>
  <c r="G54" i="1" s="1"/>
  <c r="I54" i="1" s="1"/>
  <c r="P54" i="1" s="1"/>
  <c r="R53" i="1"/>
  <c r="V53" i="1" s="1"/>
  <c r="D53" i="1"/>
  <c r="G53" i="1" s="1"/>
  <c r="I53" i="1" s="1"/>
  <c r="P53" i="1" s="1"/>
  <c r="R52" i="1"/>
  <c r="V52" i="1" s="1"/>
  <c r="D52" i="1"/>
  <c r="G52" i="1" s="1"/>
  <c r="I52" i="1" s="1"/>
  <c r="P52" i="1" s="1"/>
  <c r="R51" i="1"/>
  <c r="V51" i="1" s="1"/>
  <c r="D51" i="1"/>
  <c r="G51" i="1" s="1"/>
  <c r="I51" i="1" s="1"/>
  <c r="P51" i="1" s="1"/>
  <c r="R50" i="1"/>
  <c r="V50" i="1" s="1"/>
  <c r="D50" i="1"/>
  <c r="G50" i="1" s="1"/>
  <c r="I50" i="1" s="1"/>
  <c r="P50" i="1" s="1"/>
  <c r="R49" i="1"/>
  <c r="V49" i="1" s="1"/>
  <c r="D49" i="1"/>
  <c r="G49" i="1" s="1"/>
  <c r="I49" i="1" s="1"/>
  <c r="P49" i="1" s="1"/>
  <c r="R48" i="1"/>
  <c r="V48" i="1" s="1"/>
  <c r="D48" i="1"/>
  <c r="G48" i="1" s="1"/>
  <c r="I48" i="1" s="1"/>
  <c r="P48" i="1" s="1"/>
  <c r="R47" i="1"/>
  <c r="V47" i="1" s="1"/>
  <c r="D47" i="1"/>
  <c r="G47" i="1" s="1"/>
  <c r="I47" i="1" s="1"/>
  <c r="P47" i="1" s="1"/>
  <c r="R46" i="1"/>
  <c r="V46" i="1" s="1"/>
  <c r="D46" i="1"/>
  <c r="G46" i="1" s="1"/>
  <c r="I46" i="1" s="1"/>
  <c r="P46" i="1" s="1"/>
  <c r="R45" i="1"/>
  <c r="V45" i="1" s="1"/>
  <c r="D45" i="1"/>
  <c r="G45" i="1" s="1"/>
  <c r="I45" i="1" s="1"/>
  <c r="P45" i="1" s="1"/>
  <c r="R44" i="1"/>
  <c r="V44" i="1" s="1"/>
  <c r="D44" i="1"/>
  <c r="G44" i="1" s="1"/>
  <c r="I44" i="1" s="1"/>
  <c r="P44" i="1" s="1"/>
  <c r="R43" i="1"/>
  <c r="V43" i="1" s="1"/>
  <c r="D43" i="1"/>
  <c r="G43" i="1" s="1"/>
  <c r="I43" i="1" s="1"/>
  <c r="P43" i="1" s="1"/>
  <c r="R42" i="1"/>
  <c r="V42" i="1" s="1"/>
  <c r="D42" i="1"/>
  <c r="G42" i="1" s="1"/>
  <c r="I42" i="1" s="1"/>
  <c r="P42" i="1" s="1"/>
  <c r="R41" i="1"/>
  <c r="V41" i="1" s="1"/>
  <c r="D41" i="1"/>
  <c r="G41" i="1" s="1"/>
  <c r="I41" i="1" s="1"/>
  <c r="P41" i="1" s="1"/>
  <c r="R40" i="1"/>
  <c r="V40" i="1" s="1"/>
  <c r="D40" i="1"/>
  <c r="G40" i="1" s="1"/>
  <c r="I40" i="1" s="1"/>
  <c r="R39" i="1"/>
  <c r="V39" i="1" s="1"/>
  <c r="D39" i="1"/>
  <c r="G39" i="1" s="1"/>
  <c r="I39" i="1" s="1"/>
  <c r="R38" i="1"/>
  <c r="V38" i="1" s="1"/>
  <c r="D38" i="1"/>
  <c r="G38" i="1" s="1"/>
  <c r="I38" i="1" s="1"/>
  <c r="R37" i="1"/>
  <c r="V37" i="1" s="1"/>
  <c r="D37" i="1"/>
  <c r="G37" i="1" s="1"/>
  <c r="I37" i="1" s="1"/>
  <c r="R36" i="1"/>
  <c r="V36" i="1" s="1"/>
  <c r="D36" i="1"/>
  <c r="G36" i="1" s="1"/>
  <c r="I36" i="1" s="1"/>
  <c r="R35" i="1"/>
  <c r="V35" i="1" s="1"/>
  <c r="D35" i="1"/>
  <c r="G35" i="1" s="1"/>
  <c r="I35" i="1" s="1"/>
  <c r="R34" i="1"/>
  <c r="V34" i="1" s="1"/>
  <c r="D34" i="1"/>
  <c r="G34" i="1" s="1"/>
  <c r="I34" i="1" s="1"/>
  <c r="R33" i="1"/>
  <c r="V33" i="1" s="1"/>
  <c r="D33" i="1"/>
  <c r="G33" i="1" s="1"/>
  <c r="I33" i="1" s="1"/>
  <c r="R32" i="1"/>
  <c r="V32" i="1" s="1"/>
  <c r="D32" i="1"/>
  <c r="G32" i="1" s="1"/>
  <c r="I32" i="1" s="1"/>
  <c r="R31" i="1"/>
  <c r="V31" i="1" s="1"/>
  <c r="D31" i="1"/>
  <c r="G31" i="1" s="1"/>
  <c r="I31" i="1" s="1"/>
  <c r="R30" i="1"/>
  <c r="V30" i="1" s="1"/>
  <c r="D30" i="1"/>
  <c r="G30" i="1" s="1"/>
  <c r="I30" i="1" s="1"/>
  <c r="R29" i="1"/>
  <c r="V29" i="1" s="1"/>
  <c r="D29" i="1"/>
  <c r="G29" i="1" s="1"/>
  <c r="I29" i="1" s="1"/>
  <c r="R28" i="1"/>
  <c r="V28" i="1" s="1"/>
  <c r="D28" i="1"/>
  <c r="G28" i="1" s="1"/>
  <c r="I28" i="1" s="1"/>
  <c r="R27" i="1"/>
  <c r="V27" i="1" s="1"/>
  <c r="D27" i="1"/>
  <c r="G27" i="1" s="1"/>
  <c r="I27" i="1" s="1"/>
  <c r="R26" i="1"/>
  <c r="V26" i="1" s="1"/>
  <c r="D26" i="1"/>
  <c r="G26" i="1" s="1"/>
  <c r="I26" i="1" s="1"/>
  <c r="R25" i="1"/>
  <c r="V25" i="1" s="1"/>
  <c r="D25" i="1"/>
  <c r="G25" i="1" s="1"/>
  <c r="I25" i="1" s="1"/>
  <c r="R24" i="1"/>
  <c r="V24" i="1" s="1"/>
  <c r="D24" i="1"/>
  <c r="G24" i="1" s="1"/>
  <c r="I24" i="1" s="1"/>
  <c r="R23" i="1"/>
  <c r="V23" i="1" s="1"/>
  <c r="D23" i="1"/>
  <c r="G23" i="1" s="1"/>
  <c r="I23" i="1" s="1"/>
  <c r="R22" i="1"/>
  <c r="V22" i="1" s="1"/>
  <c r="D22" i="1"/>
  <c r="G22" i="1" s="1"/>
  <c r="I22" i="1" s="1"/>
  <c r="R21" i="1"/>
  <c r="V21" i="1" s="1"/>
  <c r="D21" i="1"/>
  <c r="G21" i="1" s="1"/>
  <c r="I21" i="1" s="1"/>
  <c r="R20" i="1"/>
  <c r="V20" i="1" s="1"/>
  <c r="D20" i="1"/>
  <c r="G20" i="1" s="1"/>
  <c r="I20" i="1" s="1"/>
  <c r="R19" i="1"/>
  <c r="V19" i="1" s="1"/>
  <c r="D19" i="1"/>
  <c r="G19" i="1" s="1"/>
  <c r="I19" i="1" s="1"/>
  <c r="R18" i="1"/>
  <c r="V18" i="1" s="1"/>
  <c r="D18" i="1"/>
  <c r="G18" i="1" s="1"/>
  <c r="I18" i="1" s="1"/>
  <c r="R17" i="1"/>
  <c r="V17" i="1" s="1"/>
  <c r="D17" i="1"/>
  <c r="G17" i="1" s="1"/>
  <c r="I17" i="1" s="1"/>
  <c r="R16" i="1"/>
  <c r="V16" i="1" s="1"/>
  <c r="D16" i="1"/>
  <c r="G16" i="1" s="1"/>
  <c r="I16" i="1" s="1"/>
  <c r="R15" i="1"/>
  <c r="V15" i="1" s="1"/>
  <c r="D15" i="1"/>
  <c r="G15" i="1" s="1"/>
  <c r="I15" i="1" s="1"/>
  <c r="R14" i="1"/>
  <c r="V14" i="1" s="1"/>
  <c r="D14" i="1"/>
  <c r="G14" i="1" s="1"/>
  <c r="I14" i="1" s="1"/>
  <c r="R13" i="1"/>
  <c r="V13" i="1" s="1"/>
  <c r="D13" i="1"/>
  <c r="G13" i="1" s="1"/>
  <c r="I13" i="1" s="1"/>
  <c r="R12" i="1"/>
  <c r="V12" i="1" s="1"/>
  <c r="D12" i="1"/>
  <c r="G12" i="1" s="1"/>
  <c r="I12" i="1" s="1"/>
  <c r="R11" i="1"/>
  <c r="V11" i="1" s="1"/>
  <c r="D11" i="1"/>
  <c r="G11" i="1" s="1"/>
  <c r="I11" i="1" s="1"/>
  <c r="R10" i="1"/>
  <c r="V10" i="1" s="1"/>
  <c r="D10" i="1"/>
  <c r="G10" i="1" s="1"/>
  <c r="I10" i="1" s="1"/>
  <c r="R9" i="1"/>
  <c r="V9" i="1" s="1"/>
  <c r="D9" i="1"/>
  <c r="G9" i="1" s="1"/>
  <c r="I9" i="1" s="1"/>
  <c r="R8" i="1"/>
  <c r="V8" i="1" s="1"/>
  <c r="D8" i="1"/>
  <c r="G8" i="1" s="1"/>
  <c r="I8" i="1" s="1"/>
  <c r="R7" i="1"/>
  <c r="V7" i="1" s="1"/>
  <c r="D7" i="1"/>
  <c r="G7" i="1" s="1"/>
  <c r="I7" i="1" s="1"/>
  <c r="R6" i="1"/>
  <c r="V6" i="1" s="1"/>
  <c r="D6" i="1"/>
  <c r="G6" i="1" s="1"/>
  <c r="I6" i="1" s="1"/>
  <c r="D61" i="1" l="1"/>
  <c r="P8" i="1"/>
  <c r="P10" i="1"/>
  <c r="P12" i="1"/>
  <c r="P14" i="1"/>
  <c r="P16" i="1"/>
  <c r="P18" i="1"/>
  <c r="P20" i="1"/>
  <c r="P22" i="1"/>
  <c r="P24" i="1"/>
  <c r="P26" i="1"/>
  <c r="P28" i="1"/>
  <c r="P30" i="1"/>
  <c r="P32" i="1"/>
  <c r="P34" i="1"/>
  <c r="P36" i="1"/>
  <c r="P38" i="1"/>
  <c r="P40" i="1"/>
  <c r="P59" i="1"/>
  <c r="M61" i="1"/>
  <c r="P7" i="1"/>
  <c r="P9" i="1"/>
  <c r="P11" i="1"/>
  <c r="P13" i="1"/>
  <c r="P15" i="1"/>
  <c r="P17" i="1"/>
  <c r="P19" i="1"/>
  <c r="P21" i="1"/>
  <c r="P23" i="1"/>
  <c r="P25" i="1"/>
  <c r="P27" i="1"/>
  <c r="P29" i="1"/>
  <c r="P31" i="1"/>
  <c r="P33" i="1"/>
  <c r="P35" i="1"/>
  <c r="P37" i="1"/>
  <c r="P39" i="1"/>
  <c r="I61" i="1"/>
  <c r="P6" i="1"/>
  <c r="G61" i="1"/>
  <c r="R61" i="1"/>
  <c r="P61" i="1" l="1"/>
</calcChain>
</file>

<file path=xl/sharedStrings.xml><?xml version="1.0" encoding="utf-8"?>
<sst xmlns="http://schemas.openxmlformats.org/spreadsheetml/2006/main" count="197" uniqueCount="90">
  <si>
    <t>Appendix 2</t>
  </si>
  <si>
    <t>FY20 MPD Projected Allocations</t>
  </si>
  <si>
    <t>A</t>
  </si>
  <si>
    <t>B1</t>
  </si>
  <si>
    <t>B1a</t>
  </si>
  <si>
    <t>B2</t>
  </si>
  <si>
    <t>B3</t>
  </si>
  <si>
    <t>B4</t>
  </si>
  <si>
    <t>B5</t>
  </si>
  <si>
    <t>C1</t>
  </si>
  <si>
    <t>C2</t>
  </si>
  <si>
    <t>C3</t>
  </si>
  <si>
    <t>D1</t>
  </si>
  <si>
    <t>D2</t>
  </si>
  <si>
    <t>FY19 Base Budget</t>
  </si>
  <si>
    <t xml:space="preserve">Base Projected inc over FY19 Budget              </t>
  </si>
  <si>
    <t>% inc. vs FY19</t>
  </si>
  <si>
    <t xml:space="preserve">FY20 Hospice Budget                            </t>
  </si>
  <si>
    <t>Non-Benchmarked   $</t>
  </si>
  <si>
    <t>Benchmarked $</t>
  </si>
  <si>
    <t>Sub-Total FY20 not incl. Hospice</t>
  </si>
  <si>
    <t>Special Projects/ One-Time awards</t>
  </si>
  <si>
    <t>Non Delivery Deductions</t>
  </si>
  <si>
    <t>Estimated Supplemental Validation Funding*</t>
  </si>
  <si>
    <t>Additional Hospice Funds Requested</t>
  </si>
  <si>
    <t>FY20 Projected State Alloc. Incl Supplements and Addtl. Funding Adjustments</t>
  </si>
  <si>
    <t>FY18 Hospice Alloc.</t>
  </si>
  <si>
    <t xml:space="preserve">FY18 Hospice Budget                            </t>
  </si>
  <si>
    <t>Addtl. FY18 Hospice $ sent above B2</t>
  </si>
  <si>
    <t>Total FY18 Hospice $ remaining vs request</t>
  </si>
  <si>
    <t>IMPACT funds drawn from PMS to date</t>
  </si>
  <si>
    <t>IMPACT funds reported on FFR to PMS to date</t>
  </si>
  <si>
    <t>State</t>
  </si>
  <si>
    <t>CT</t>
  </si>
  <si>
    <t>Pending</t>
  </si>
  <si>
    <t>ME</t>
  </si>
  <si>
    <t>MA</t>
  </si>
  <si>
    <t>NH</t>
  </si>
  <si>
    <t>RI</t>
  </si>
  <si>
    <t>VT</t>
  </si>
  <si>
    <t>NJ</t>
  </si>
  <si>
    <t>NY</t>
  </si>
  <si>
    <t>PR</t>
  </si>
  <si>
    <t>DE</t>
  </si>
  <si>
    <t>DC</t>
  </si>
  <si>
    <t>MD</t>
  </si>
  <si>
    <t>PA</t>
  </si>
  <si>
    <t>VA</t>
  </si>
  <si>
    <t>WV</t>
  </si>
  <si>
    <t>AL</t>
  </si>
  <si>
    <t>FL</t>
  </si>
  <si>
    <t>GA</t>
  </si>
  <si>
    <t>KY</t>
  </si>
  <si>
    <t>MS</t>
  </si>
  <si>
    <t>NC</t>
  </si>
  <si>
    <t>SC</t>
  </si>
  <si>
    <t>TN</t>
  </si>
  <si>
    <t>IL</t>
  </si>
  <si>
    <t>IN</t>
  </si>
  <si>
    <t>MI</t>
  </si>
  <si>
    <t>MN</t>
  </si>
  <si>
    <t>OH</t>
  </si>
  <si>
    <t>WI</t>
  </si>
  <si>
    <t>AR</t>
  </si>
  <si>
    <t>LA</t>
  </si>
  <si>
    <t>NM</t>
  </si>
  <si>
    <t>OK</t>
  </si>
  <si>
    <t>TX</t>
  </si>
  <si>
    <t>IA</t>
  </si>
  <si>
    <t>KS(AG)</t>
  </si>
  <si>
    <t>KS(H)</t>
  </si>
  <si>
    <t>MO</t>
  </si>
  <si>
    <t>NE</t>
  </si>
  <si>
    <t>CO</t>
  </si>
  <si>
    <t>MT</t>
  </si>
  <si>
    <t>ND</t>
  </si>
  <si>
    <t>SD</t>
  </si>
  <si>
    <t>UT</t>
  </si>
  <si>
    <t>WY</t>
  </si>
  <si>
    <t>AZ</t>
  </si>
  <si>
    <t>CA</t>
  </si>
  <si>
    <t>HI</t>
  </si>
  <si>
    <t>NV</t>
  </si>
  <si>
    <t>AK</t>
  </si>
  <si>
    <t>ID</t>
  </si>
  <si>
    <t>OR (Health)</t>
  </si>
  <si>
    <t>OR (HR)</t>
  </si>
  <si>
    <t>WA(H)</t>
  </si>
  <si>
    <t>WA(SS)</t>
  </si>
  <si>
    <t>*projected funding if all Supplemental workload in Appendix 3  of the FY20 MPD is 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</si>
</sst>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164" formatCode="0.0%"/>
    <numFmt numFmtId="165" formatCode="&quot;$&quot;#,##0"/>
    <numFmt numFmtId="166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Arial"/>
      <family val="2"/>
    </font>
    <font>
      <sz val="7"/>
      <color rgb="FF000000"/>
      <name val="Arial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b/>
      <sz val="7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7"/>
      <color theme="1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</font>
    <font>
      <sz val="8"/>
      <color rgb="FFFF0000"/>
      <name val="Calibri"/>
      <family val="2"/>
    </font>
    <font>
      <b/>
      <sz val="9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C0D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8">
    <xf numFmtId="0" fontId="0" fillId="0" borderId="0" xfId="0"/>
    <xf numFmtId="0" fontId="0" fillId="2" borderId="0" xfId="0" applyFill="1"/>
    <xf numFmtId="164" fontId="0" fillId="0" borderId="0" xfId="0" applyNumberFormat="1"/>
    <xf numFmtId="5" fontId="0" fillId="0" borderId="0" xfId="0" applyNumberFormat="1"/>
    <xf numFmtId="165" fontId="0" fillId="0" borderId="0" xfId="0" applyNumberFormat="1" applyAlignment="1">
      <alignment horizontal="center"/>
    </xf>
    <xf numFmtId="166" fontId="0" fillId="0" borderId="0" xfId="0" applyNumberFormat="1"/>
    <xf numFmtId="165" fontId="0" fillId="2" borderId="0" xfId="0" applyNumberFormat="1" applyFill="1" applyAlignment="1">
      <alignment horizontal="center"/>
    </xf>
    <xf numFmtId="166" fontId="0" fillId="2" borderId="0" xfId="0" applyNumberFormat="1" applyFill="1"/>
    <xf numFmtId="0" fontId="4" fillId="3" borderId="0" xfId="0" applyFont="1" applyFill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5" fontId="5" fillId="7" borderId="1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10" fillId="9" borderId="6" xfId="0" applyFont="1" applyFill="1" applyBorder="1" applyAlignment="1">
      <alignment horizontal="center" vertical="center"/>
    </xf>
    <xf numFmtId="6" fontId="6" fillId="9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6" fontId="6" fillId="9" borderId="6" xfId="0" applyNumberFormat="1" applyFont="1" applyFill="1" applyBorder="1" applyAlignment="1">
      <alignment horizontal="center" vertical="center"/>
    </xf>
    <xf numFmtId="164" fontId="6" fillId="9" borderId="6" xfId="0" applyNumberFormat="1" applyFont="1" applyFill="1" applyBorder="1" applyAlignment="1">
      <alignment horizontal="center" vertical="center"/>
    </xf>
    <xf numFmtId="6" fontId="6" fillId="2" borderId="2" xfId="0" applyNumberFormat="1" applyFont="1" applyFill="1" applyBorder="1" applyAlignment="1">
      <alignment horizontal="center" vertical="center"/>
    </xf>
    <xf numFmtId="5" fontId="6" fillId="9" borderId="6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6" fontId="6" fillId="9" borderId="8" xfId="0" applyNumberFormat="1" applyFont="1" applyFill="1" applyBorder="1" applyAlignment="1">
      <alignment horizontal="center" vertical="center"/>
    </xf>
    <xf numFmtId="6" fontId="6" fillId="10" borderId="6" xfId="0" applyNumberFormat="1" applyFont="1" applyFill="1" applyBorder="1" applyAlignment="1">
      <alignment horizontal="center" vertical="center"/>
    </xf>
    <xf numFmtId="166" fontId="11" fillId="10" borderId="1" xfId="0" applyNumberFormat="1" applyFont="1" applyFill="1" applyBorder="1" applyAlignment="1">
      <alignment horizontal="center"/>
    </xf>
    <xf numFmtId="166" fontId="11" fillId="10" borderId="1" xfId="1" applyNumberFormat="1" applyFont="1" applyFill="1" applyBorder="1" applyAlignment="1">
      <alignment horizontal="center"/>
    </xf>
    <xf numFmtId="166" fontId="11" fillId="10" borderId="5" xfId="0" applyNumberFormat="1" applyFont="1" applyFill="1" applyBorder="1" applyAlignment="1">
      <alignment horizontal="center"/>
    </xf>
    <xf numFmtId="0" fontId="10" fillId="11" borderId="6" xfId="0" applyFont="1" applyFill="1" applyBorder="1" applyAlignment="1">
      <alignment horizontal="center" vertical="center"/>
    </xf>
    <xf numFmtId="6" fontId="6" fillId="11" borderId="1" xfId="0" applyNumberFormat="1" applyFont="1" applyFill="1" applyBorder="1" applyAlignment="1">
      <alignment horizontal="center" vertical="center"/>
    </xf>
    <xf numFmtId="6" fontId="6" fillId="11" borderId="6" xfId="0" applyNumberFormat="1" applyFont="1" applyFill="1" applyBorder="1" applyAlignment="1">
      <alignment horizontal="center" vertical="center"/>
    </xf>
    <xf numFmtId="164" fontId="6" fillId="11" borderId="6" xfId="0" applyNumberFormat="1" applyFont="1" applyFill="1" applyBorder="1" applyAlignment="1">
      <alignment horizontal="center" vertical="center"/>
    </xf>
    <xf numFmtId="5" fontId="6" fillId="11" borderId="6" xfId="0" applyNumberFormat="1" applyFont="1" applyFill="1" applyBorder="1" applyAlignment="1">
      <alignment horizontal="center" vertical="center"/>
    </xf>
    <xf numFmtId="6" fontId="6" fillId="11" borderId="8" xfId="0" applyNumberFormat="1" applyFont="1" applyFill="1" applyBorder="1" applyAlignment="1">
      <alignment horizontal="center" vertical="center"/>
    </xf>
    <xf numFmtId="6" fontId="6" fillId="12" borderId="6" xfId="0" applyNumberFormat="1" applyFont="1" applyFill="1" applyBorder="1" applyAlignment="1">
      <alignment horizontal="center" vertical="center"/>
    </xf>
    <xf numFmtId="166" fontId="11" fillId="12" borderId="1" xfId="0" applyNumberFormat="1" applyFont="1" applyFill="1" applyBorder="1" applyAlignment="1">
      <alignment horizontal="center"/>
    </xf>
    <xf numFmtId="6" fontId="12" fillId="11" borderId="6" xfId="0" applyNumberFormat="1" applyFont="1" applyFill="1" applyBorder="1" applyAlignment="1">
      <alignment horizontal="center" vertical="center"/>
    </xf>
    <xf numFmtId="6" fontId="13" fillId="11" borderId="6" xfId="0" applyNumberFormat="1" applyFont="1" applyFill="1" applyBorder="1" applyAlignment="1">
      <alignment horizontal="center" vertical="center"/>
    </xf>
    <xf numFmtId="0" fontId="10" fillId="13" borderId="6" xfId="0" applyFont="1" applyFill="1" applyBorder="1" applyAlignment="1">
      <alignment horizontal="center" vertical="center"/>
    </xf>
    <xf numFmtId="6" fontId="6" fillId="13" borderId="1" xfId="0" applyNumberFormat="1" applyFont="1" applyFill="1" applyBorder="1" applyAlignment="1">
      <alignment horizontal="center" vertical="center"/>
    </xf>
    <xf numFmtId="6" fontId="6" fillId="13" borderId="6" xfId="0" applyNumberFormat="1" applyFont="1" applyFill="1" applyBorder="1" applyAlignment="1">
      <alignment horizontal="center" vertical="center"/>
    </xf>
    <xf numFmtId="164" fontId="6" fillId="13" borderId="6" xfId="0" applyNumberFormat="1" applyFont="1" applyFill="1" applyBorder="1" applyAlignment="1">
      <alignment horizontal="center" vertical="center"/>
    </xf>
    <xf numFmtId="6" fontId="6" fillId="14" borderId="6" xfId="0" applyNumberFormat="1" applyFont="1" applyFill="1" applyBorder="1" applyAlignment="1">
      <alignment horizontal="center" vertical="center"/>
    </xf>
    <xf numFmtId="5" fontId="6" fillId="13" borderId="6" xfId="0" applyNumberFormat="1" applyFont="1" applyFill="1" applyBorder="1" applyAlignment="1">
      <alignment horizontal="center" vertical="center"/>
    </xf>
    <xf numFmtId="6" fontId="6" fillId="13" borderId="8" xfId="0" applyNumberFormat="1" applyFont="1" applyFill="1" applyBorder="1" applyAlignment="1">
      <alignment horizontal="center" vertical="center"/>
    </xf>
    <xf numFmtId="166" fontId="11" fillId="14" borderId="1" xfId="0" applyNumberFormat="1" applyFont="1" applyFill="1" applyBorder="1" applyAlignment="1">
      <alignment horizontal="center"/>
    </xf>
    <xf numFmtId="0" fontId="10" fillId="15" borderId="6" xfId="0" applyFont="1" applyFill="1" applyBorder="1" applyAlignment="1">
      <alignment horizontal="center" vertical="center"/>
    </xf>
    <xf numFmtId="6" fontId="6" fillId="15" borderId="8" xfId="0" applyNumberFormat="1" applyFont="1" applyFill="1" applyBorder="1" applyAlignment="1">
      <alignment horizontal="center" vertical="center"/>
    </xf>
    <xf numFmtId="6" fontId="6" fillId="15" borderId="6" xfId="0" applyNumberFormat="1" applyFont="1" applyFill="1" applyBorder="1" applyAlignment="1">
      <alignment horizontal="center" vertical="center"/>
    </xf>
    <xf numFmtId="164" fontId="6" fillId="15" borderId="6" xfId="0" applyNumberFormat="1" applyFont="1" applyFill="1" applyBorder="1" applyAlignment="1">
      <alignment horizontal="center" vertical="center"/>
    </xf>
    <xf numFmtId="5" fontId="6" fillId="15" borderId="6" xfId="0" applyNumberFormat="1" applyFont="1" applyFill="1" applyBorder="1" applyAlignment="1">
      <alignment horizontal="center" vertical="center"/>
    </xf>
    <xf numFmtId="6" fontId="6" fillId="16" borderId="6" xfId="0" applyNumberFormat="1" applyFont="1" applyFill="1" applyBorder="1" applyAlignment="1">
      <alignment horizontal="center" vertical="center"/>
    </xf>
    <xf numFmtId="166" fontId="11" fillId="16" borderId="1" xfId="0" applyNumberFormat="1" applyFont="1" applyFill="1" applyBorder="1" applyAlignment="1">
      <alignment horizontal="center"/>
    </xf>
    <xf numFmtId="0" fontId="10" fillId="17" borderId="6" xfId="0" applyFont="1" applyFill="1" applyBorder="1" applyAlignment="1">
      <alignment horizontal="center" vertical="center"/>
    </xf>
    <xf numFmtId="6" fontId="6" fillId="17" borderId="8" xfId="0" applyNumberFormat="1" applyFont="1" applyFill="1" applyBorder="1" applyAlignment="1">
      <alignment horizontal="center" vertical="center"/>
    </xf>
    <xf numFmtId="6" fontId="6" fillId="17" borderId="6" xfId="0" applyNumberFormat="1" applyFont="1" applyFill="1" applyBorder="1" applyAlignment="1">
      <alignment horizontal="center" vertical="center"/>
    </xf>
    <xf numFmtId="164" fontId="6" fillId="17" borderId="6" xfId="0" applyNumberFormat="1" applyFont="1" applyFill="1" applyBorder="1" applyAlignment="1">
      <alignment horizontal="center" vertical="center"/>
    </xf>
    <xf numFmtId="6" fontId="6" fillId="18" borderId="6" xfId="0" applyNumberFormat="1" applyFont="1" applyFill="1" applyBorder="1" applyAlignment="1">
      <alignment horizontal="center" vertical="center"/>
    </xf>
    <xf numFmtId="5" fontId="6" fillId="17" borderId="6" xfId="0" applyNumberFormat="1" applyFont="1" applyFill="1" applyBorder="1" applyAlignment="1">
      <alignment horizontal="center" vertical="center"/>
    </xf>
    <xf numFmtId="166" fontId="11" fillId="18" borderId="1" xfId="0" applyNumberFormat="1" applyFont="1" applyFill="1" applyBorder="1" applyAlignment="1">
      <alignment horizontal="center"/>
    </xf>
    <xf numFmtId="0" fontId="10" fillId="19" borderId="6" xfId="0" applyFont="1" applyFill="1" applyBorder="1" applyAlignment="1">
      <alignment horizontal="center" vertical="center"/>
    </xf>
    <xf numFmtId="6" fontId="6" fillId="19" borderId="8" xfId="0" applyNumberFormat="1" applyFont="1" applyFill="1" applyBorder="1" applyAlignment="1">
      <alignment horizontal="center" vertical="center"/>
    </xf>
    <xf numFmtId="6" fontId="6" fillId="19" borderId="6" xfId="0" applyNumberFormat="1" applyFont="1" applyFill="1" applyBorder="1" applyAlignment="1">
      <alignment horizontal="center" vertical="center"/>
    </xf>
    <xf numFmtId="164" fontId="6" fillId="19" borderId="6" xfId="0" applyNumberFormat="1" applyFont="1" applyFill="1" applyBorder="1" applyAlignment="1">
      <alignment horizontal="center" vertical="center"/>
    </xf>
    <xf numFmtId="5" fontId="6" fillId="19" borderId="6" xfId="0" applyNumberFormat="1" applyFont="1" applyFill="1" applyBorder="1" applyAlignment="1">
      <alignment horizontal="center" vertical="center"/>
    </xf>
    <xf numFmtId="166" fontId="11" fillId="20" borderId="1" xfId="0" applyNumberFormat="1" applyFont="1" applyFill="1" applyBorder="1" applyAlignment="1">
      <alignment horizontal="center"/>
    </xf>
    <xf numFmtId="6" fontId="13" fillId="19" borderId="6" xfId="0" applyNumberFormat="1" applyFont="1" applyFill="1" applyBorder="1" applyAlignment="1">
      <alignment horizontal="center" vertical="center"/>
    </xf>
    <xf numFmtId="5" fontId="6" fillId="19" borderId="1" xfId="0" applyNumberFormat="1" applyFont="1" applyFill="1" applyBorder="1" applyAlignment="1">
      <alignment horizontal="center" vertical="center"/>
    </xf>
    <xf numFmtId="6" fontId="6" fillId="19" borderId="3" xfId="0" applyNumberFormat="1" applyFont="1" applyFill="1" applyBorder="1" applyAlignment="1">
      <alignment horizontal="center" vertical="center"/>
    </xf>
    <xf numFmtId="6" fontId="6" fillId="19" borderId="2" xfId="0" applyNumberFormat="1" applyFont="1" applyFill="1" applyBorder="1" applyAlignment="1">
      <alignment horizontal="center" vertical="center"/>
    </xf>
    <xf numFmtId="5" fontId="6" fillId="19" borderId="2" xfId="0" applyNumberFormat="1" applyFont="1" applyFill="1" applyBorder="1" applyAlignment="1">
      <alignment horizontal="center" vertical="center"/>
    </xf>
    <xf numFmtId="0" fontId="10" fillId="21" borderId="6" xfId="0" applyFont="1" applyFill="1" applyBorder="1" applyAlignment="1">
      <alignment horizontal="center" vertical="center"/>
    </xf>
    <xf numFmtId="6" fontId="5" fillId="3" borderId="4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6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6" fontId="5" fillId="2" borderId="2" xfId="0" applyNumberFormat="1" applyFont="1" applyFill="1" applyBorder="1" applyAlignment="1">
      <alignment horizontal="center" vertical="center"/>
    </xf>
    <xf numFmtId="5" fontId="5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166" fontId="11" fillId="2" borderId="1" xfId="0" applyNumberFormat="1" applyFont="1" applyFill="1" applyBorder="1" applyAlignment="1">
      <alignment horizontal="center"/>
    </xf>
    <xf numFmtId="164" fontId="0" fillId="2" borderId="0" xfId="0" applyNumberFormat="1" applyFill="1"/>
    <xf numFmtId="5" fontId="0" fillId="2" borderId="0" xfId="0" applyNumberFormat="1" applyFill="1"/>
    <xf numFmtId="0" fontId="14" fillId="22" borderId="0" xfId="0" applyFont="1" applyFill="1" applyBorder="1" applyAlignment="1">
      <alignment horizontal="left" vertical="center"/>
    </xf>
    <xf numFmtId="0" fontId="0" fillId="22" borderId="0" xfId="0" applyFill="1"/>
    <xf numFmtId="164" fontId="0" fillId="22" borderId="0" xfId="0" applyNumberFormat="1" applyFill="1"/>
    <xf numFmtId="6" fontId="6" fillId="23" borderId="6" xfId="0" applyNumberFormat="1" applyFont="1" applyFill="1" applyBorder="1" applyAlignment="1">
      <alignment horizontal="center" vertical="center"/>
    </xf>
    <xf numFmtId="5" fontId="2" fillId="2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166" fontId="5" fillId="8" borderId="5" xfId="0" applyNumberFormat="1" applyFont="1" applyFill="1" applyBorder="1" applyAlignment="1">
      <alignment horizontal="center" vertical="center" wrapText="1"/>
    </xf>
    <xf numFmtId="166" fontId="5" fillId="8" borderId="2" xfId="0" applyNumberFormat="1" applyFont="1" applyFill="1" applyBorder="1" applyAlignment="1">
      <alignment horizontal="center" vertical="center" wrapText="1"/>
    </xf>
    <xf numFmtId="5" fontId="5" fillId="7" borderId="5" xfId="0" applyNumberFormat="1" applyFont="1" applyFill="1" applyBorder="1" applyAlignment="1">
      <alignment horizontal="center" vertical="center" wrapText="1"/>
    </xf>
    <xf numFmtId="5" fontId="5" fillId="7" borderId="7" xfId="0" applyNumberFormat="1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5"/>
  <sheetViews>
    <sheetView tabSelected="1" topLeftCell="A34" workbookViewId="0">
      <selection activeCell="M15" sqref="M15"/>
    </sheetView>
  </sheetViews>
  <sheetFormatPr defaultRowHeight="14.5" x14ac:dyDescent="0.35"/>
  <cols>
    <col min="2" max="2" width="10.81640625" customWidth="1"/>
    <col min="3" max="3" width="2" customWidth="1"/>
    <col min="4" max="4" width="13" customWidth="1"/>
    <col min="5" max="5" width="7.1796875" style="2" customWidth="1"/>
    <col min="6" max="6" width="13" customWidth="1"/>
    <col min="7" max="7" width="11.453125" customWidth="1"/>
    <col min="8" max="8" width="10.1796875" customWidth="1"/>
    <col min="9" max="9" width="13" customWidth="1"/>
    <col min="10" max="10" width="2" customWidth="1"/>
    <col min="11" max="11" width="9" customWidth="1"/>
    <col min="12" max="12" width="9.54296875" customWidth="1"/>
    <col min="13" max="13" width="10.81640625" customWidth="1"/>
    <col min="14" max="14" width="10.26953125" style="3" customWidth="1"/>
    <col min="15" max="15" width="2" customWidth="1"/>
    <col min="16" max="16" width="12.7265625" bestFit="1" customWidth="1"/>
    <col min="17" max="17" width="3" customWidth="1"/>
    <col min="18" max="19" width="0" hidden="1" customWidth="1"/>
    <col min="20" max="20" width="10.1796875" style="4" hidden="1" customWidth="1"/>
    <col min="21" max="21" width="11.1796875" hidden="1" customWidth="1"/>
    <col min="22" max="22" width="0" hidden="1" customWidth="1"/>
    <col min="23" max="23" width="11.54296875" style="5" hidden="1" customWidth="1"/>
    <col min="24" max="24" width="10.1796875" style="5" hidden="1" customWidth="1"/>
    <col min="25" max="25" width="0" hidden="1" customWidth="1"/>
  </cols>
  <sheetData>
    <row r="1" spans="1:31" s="1" customFormat="1" ht="21" x14ac:dyDescent="0.5">
      <c r="E1" s="91"/>
      <c r="N1" s="92"/>
      <c r="O1" s="97" t="s">
        <v>0</v>
      </c>
      <c r="P1" s="97"/>
      <c r="Q1" s="97"/>
      <c r="R1" s="97"/>
      <c r="U1" s="6"/>
      <c r="X1" s="7"/>
      <c r="Y1" s="7"/>
    </row>
    <row r="2" spans="1:31" ht="30.75" customHeight="1" thickBot="1" x14ac:dyDescent="0.4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T2" s="1"/>
      <c r="U2" s="6"/>
      <c r="V2" s="1"/>
      <c r="W2" s="1"/>
      <c r="X2" s="7"/>
      <c r="Y2" s="7"/>
      <c r="Z2" s="1"/>
      <c r="AA2" s="1"/>
      <c r="AB2" s="1"/>
      <c r="AC2" s="1"/>
      <c r="AD2" s="1"/>
      <c r="AE2" s="1"/>
    </row>
    <row r="3" spans="1:31" ht="15" thickBot="1" x14ac:dyDescent="0.4">
      <c r="A3" s="8"/>
      <c r="B3" s="9" t="s">
        <v>2</v>
      </c>
      <c r="C3" s="10"/>
      <c r="D3" s="11" t="s">
        <v>3</v>
      </c>
      <c r="E3" s="12" t="s">
        <v>4</v>
      </c>
      <c r="F3" s="11" t="s">
        <v>5</v>
      </c>
      <c r="G3" s="13" t="s">
        <v>6</v>
      </c>
      <c r="H3" s="13" t="s">
        <v>7</v>
      </c>
      <c r="I3" s="13" t="s">
        <v>8</v>
      </c>
      <c r="J3" s="14"/>
      <c r="K3" s="15" t="s">
        <v>9</v>
      </c>
      <c r="L3" s="15" t="s">
        <v>10</v>
      </c>
      <c r="M3" s="16" t="s">
        <v>11</v>
      </c>
      <c r="N3" s="15" t="s">
        <v>10</v>
      </c>
      <c r="O3" s="17"/>
      <c r="P3" s="18" t="s">
        <v>12</v>
      </c>
      <c r="Q3" s="1"/>
      <c r="R3" s="19" t="s">
        <v>13</v>
      </c>
      <c r="T3" s="11" t="s">
        <v>5</v>
      </c>
      <c r="U3" s="6"/>
      <c r="V3" s="1"/>
      <c r="W3" s="1"/>
      <c r="X3" s="7"/>
      <c r="Y3" s="7"/>
      <c r="Z3" s="1"/>
      <c r="AA3" s="1"/>
      <c r="AB3" s="1"/>
      <c r="AC3" s="1"/>
      <c r="AD3" s="1"/>
      <c r="AE3" s="1"/>
    </row>
    <row r="4" spans="1:31" ht="44.25" customHeight="1" thickBot="1" x14ac:dyDescent="0.4">
      <c r="A4" s="8"/>
      <c r="B4" s="99" t="s">
        <v>14</v>
      </c>
      <c r="C4" s="10"/>
      <c r="D4" s="101" t="s">
        <v>15</v>
      </c>
      <c r="E4" s="103" t="s">
        <v>16</v>
      </c>
      <c r="F4" s="101" t="s">
        <v>17</v>
      </c>
      <c r="G4" s="106" t="s">
        <v>18</v>
      </c>
      <c r="H4" s="106" t="s">
        <v>19</v>
      </c>
      <c r="I4" s="106" t="s">
        <v>20</v>
      </c>
      <c r="J4" s="20"/>
      <c r="K4" s="108" t="s">
        <v>21</v>
      </c>
      <c r="L4" s="114" t="s">
        <v>22</v>
      </c>
      <c r="M4" s="114" t="s">
        <v>23</v>
      </c>
      <c r="N4" s="114" t="s">
        <v>24</v>
      </c>
      <c r="O4" s="17"/>
      <c r="P4" s="110" t="s">
        <v>25</v>
      </c>
      <c r="Q4" s="1"/>
      <c r="R4" s="110" t="s">
        <v>26</v>
      </c>
      <c r="T4" s="21" t="s">
        <v>27</v>
      </c>
      <c r="U4" s="110" t="s">
        <v>28</v>
      </c>
      <c r="V4" s="110" t="s">
        <v>29</v>
      </c>
      <c r="W4" s="1"/>
      <c r="X4" s="112" t="s">
        <v>30</v>
      </c>
      <c r="Y4" s="112" t="s">
        <v>31</v>
      </c>
      <c r="Z4" s="1"/>
      <c r="AA4" s="1"/>
      <c r="AB4" s="1"/>
      <c r="AC4" s="1"/>
      <c r="AD4" s="1"/>
      <c r="AE4" s="1"/>
    </row>
    <row r="5" spans="1:31" ht="15.75" customHeight="1" thickBot="1" x14ac:dyDescent="0.4">
      <c r="A5" s="22" t="s">
        <v>32</v>
      </c>
      <c r="B5" s="100"/>
      <c r="C5" s="23"/>
      <c r="D5" s="102"/>
      <c r="E5" s="104"/>
      <c r="F5" s="105"/>
      <c r="G5" s="107"/>
      <c r="H5" s="107"/>
      <c r="I5" s="107"/>
      <c r="J5" s="20"/>
      <c r="K5" s="109"/>
      <c r="L5" s="115"/>
      <c r="M5" s="115"/>
      <c r="N5" s="115"/>
      <c r="O5" s="24"/>
      <c r="P5" s="116"/>
      <c r="Q5" s="1"/>
      <c r="R5" s="117"/>
      <c r="T5" s="25"/>
      <c r="U5" s="111"/>
      <c r="V5" s="111"/>
      <c r="W5" s="1"/>
      <c r="X5" s="113"/>
      <c r="Y5" s="113"/>
      <c r="Z5" s="1"/>
      <c r="AA5" s="1"/>
      <c r="AB5" s="1"/>
      <c r="AC5" s="1"/>
      <c r="AD5" s="1"/>
      <c r="AE5" s="1"/>
    </row>
    <row r="6" spans="1:31" ht="15" thickBot="1" x14ac:dyDescent="0.4">
      <c r="A6" s="26" t="s">
        <v>33</v>
      </c>
      <c r="B6" s="27">
        <v>6468348</v>
      </c>
      <c r="C6" s="28"/>
      <c r="D6" s="29">
        <f t="shared" ref="D6:D44" si="0">B6*E6</f>
        <v>0</v>
      </c>
      <c r="E6" s="30">
        <v>0</v>
      </c>
      <c r="F6" s="29" t="s">
        <v>34</v>
      </c>
      <c r="G6" s="29">
        <f t="shared" ref="G6:G34" si="1">B6+D6</f>
        <v>6468348</v>
      </c>
      <c r="H6" s="29">
        <v>0</v>
      </c>
      <c r="I6" s="29">
        <f>H6+G6</f>
        <v>6468348</v>
      </c>
      <c r="J6" s="31"/>
      <c r="K6" s="29"/>
      <c r="L6" s="29"/>
      <c r="M6" s="32">
        <v>50000</v>
      </c>
      <c r="N6" s="29" t="s">
        <v>34</v>
      </c>
      <c r="O6" s="33"/>
      <c r="P6" s="34">
        <f>I6+K6+L6+M6</f>
        <v>6518348</v>
      </c>
      <c r="Q6" s="1"/>
      <c r="R6" s="27" t="e">
        <f>N6+F6</f>
        <v>#VALUE!</v>
      </c>
      <c r="T6" s="29">
        <v>22582</v>
      </c>
      <c r="U6" s="27"/>
      <c r="V6" s="35" t="e">
        <f t="shared" ref="V6:V59" si="2">U6+F6-R6</f>
        <v>#VALUE!</v>
      </c>
      <c r="W6" s="1"/>
      <c r="X6" s="36"/>
      <c r="Y6" s="36"/>
      <c r="Z6" s="1"/>
      <c r="AA6" s="1"/>
      <c r="AB6" s="1"/>
      <c r="AC6" s="1"/>
      <c r="AD6" s="1"/>
      <c r="AE6" s="1"/>
    </row>
    <row r="7" spans="1:31" ht="15" thickBot="1" x14ac:dyDescent="0.4">
      <c r="A7" s="26" t="s">
        <v>35</v>
      </c>
      <c r="B7" s="27">
        <v>2498156</v>
      </c>
      <c r="C7" s="28"/>
      <c r="D7" s="29">
        <f t="shared" si="0"/>
        <v>0</v>
      </c>
      <c r="E7" s="30">
        <v>0</v>
      </c>
      <c r="F7" s="29" t="s">
        <v>34</v>
      </c>
      <c r="G7" s="29">
        <f t="shared" si="1"/>
        <v>2498156</v>
      </c>
      <c r="H7" s="29">
        <v>0</v>
      </c>
      <c r="I7" s="29">
        <f t="shared" ref="I7:I20" si="3">H7+G7</f>
        <v>2498156</v>
      </c>
      <c r="J7" s="31"/>
      <c r="K7" s="29"/>
      <c r="L7" s="29"/>
      <c r="M7" s="32">
        <v>105100</v>
      </c>
      <c r="N7" s="29" t="s">
        <v>34</v>
      </c>
      <c r="O7" s="33"/>
      <c r="P7" s="34">
        <f t="shared" ref="P7:P60" si="4">I7+K7+L7+M7</f>
        <v>2603256</v>
      </c>
      <c r="Q7" s="1"/>
      <c r="R7" s="27" t="e">
        <f t="shared" ref="R7:R20" si="5">N7+F7</f>
        <v>#VALUE!</v>
      </c>
      <c r="T7" s="29">
        <v>37467.07</v>
      </c>
      <c r="U7" s="27"/>
      <c r="V7" s="35" t="e">
        <f t="shared" si="2"/>
        <v>#VALUE!</v>
      </c>
      <c r="W7" s="1"/>
      <c r="X7" s="37">
        <v>12722.45</v>
      </c>
      <c r="Y7" s="36">
        <v>11210.49</v>
      </c>
      <c r="Z7" s="1"/>
      <c r="AA7" s="1"/>
      <c r="AB7" s="1"/>
      <c r="AC7" s="1"/>
      <c r="AD7" s="1"/>
      <c r="AE7" s="1"/>
    </row>
    <row r="8" spans="1:31" ht="15" thickBot="1" x14ac:dyDescent="0.4">
      <c r="A8" s="26" t="s">
        <v>36</v>
      </c>
      <c r="B8" s="27">
        <v>8939508</v>
      </c>
      <c r="C8" s="28"/>
      <c r="D8" s="29">
        <f t="shared" si="0"/>
        <v>0</v>
      </c>
      <c r="E8" s="30">
        <v>0</v>
      </c>
      <c r="F8" s="29" t="s">
        <v>34</v>
      </c>
      <c r="G8" s="29">
        <f t="shared" si="1"/>
        <v>8939508</v>
      </c>
      <c r="H8" s="29">
        <v>0</v>
      </c>
      <c r="I8" s="29">
        <f t="shared" si="3"/>
        <v>8939508</v>
      </c>
      <c r="J8" s="31"/>
      <c r="K8" s="29"/>
      <c r="L8" s="29"/>
      <c r="M8" s="32">
        <v>10400</v>
      </c>
      <c r="N8" s="29" t="s">
        <v>34</v>
      </c>
      <c r="O8" s="33"/>
      <c r="P8" s="34">
        <f t="shared" si="4"/>
        <v>8949908</v>
      </c>
      <c r="Q8" s="1"/>
      <c r="R8" s="27" t="e">
        <f t="shared" si="5"/>
        <v>#VALUE!</v>
      </c>
      <c r="T8" s="29">
        <v>154800.15000000002</v>
      </c>
      <c r="U8" s="27"/>
      <c r="V8" s="35" t="e">
        <f t="shared" si="2"/>
        <v>#VALUE!</v>
      </c>
      <c r="W8" s="1"/>
      <c r="X8" s="36">
        <v>0</v>
      </c>
      <c r="Y8" s="36">
        <v>0</v>
      </c>
      <c r="Z8" s="1"/>
      <c r="AA8" s="1"/>
      <c r="AB8" s="1"/>
      <c r="AC8" s="1"/>
      <c r="AD8" s="1"/>
      <c r="AE8" s="1"/>
    </row>
    <row r="9" spans="1:31" ht="15" thickBot="1" x14ac:dyDescent="0.4">
      <c r="A9" s="26" t="s">
        <v>37</v>
      </c>
      <c r="B9" s="27">
        <v>1429882</v>
      </c>
      <c r="C9" s="28"/>
      <c r="D9" s="29">
        <f t="shared" si="0"/>
        <v>0</v>
      </c>
      <c r="E9" s="30">
        <v>0</v>
      </c>
      <c r="F9" s="29" t="s">
        <v>34</v>
      </c>
      <c r="G9" s="29">
        <f t="shared" si="1"/>
        <v>1429882</v>
      </c>
      <c r="H9" s="29">
        <v>0</v>
      </c>
      <c r="I9" s="29">
        <f t="shared" si="3"/>
        <v>1429882</v>
      </c>
      <c r="J9" s="31"/>
      <c r="K9" s="29"/>
      <c r="L9" s="29"/>
      <c r="M9" s="32">
        <v>10400</v>
      </c>
      <c r="N9" s="29" t="s">
        <v>34</v>
      </c>
      <c r="O9" s="33"/>
      <c r="P9" s="34">
        <f t="shared" si="4"/>
        <v>1440282</v>
      </c>
      <c r="Q9" s="1"/>
      <c r="R9" s="27" t="e">
        <f t="shared" si="5"/>
        <v>#VALUE!</v>
      </c>
      <c r="T9" s="29">
        <v>64856.000000000007</v>
      </c>
      <c r="U9" s="27"/>
      <c r="V9" s="35" t="e">
        <f t="shared" si="2"/>
        <v>#VALUE!</v>
      </c>
      <c r="W9" s="1"/>
      <c r="X9" s="36">
        <v>42145</v>
      </c>
      <c r="Y9" s="36">
        <v>64856</v>
      </c>
      <c r="Z9" s="1"/>
      <c r="AA9" s="1"/>
      <c r="AB9" s="1"/>
      <c r="AC9" s="1"/>
      <c r="AD9" s="1"/>
      <c r="AE9" s="1"/>
    </row>
    <row r="10" spans="1:31" ht="15" thickBot="1" x14ac:dyDescent="0.4">
      <c r="A10" s="26" t="s">
        <v>38</v>
      </c>
      <c r="B10" s="27">
        <v>1843445</v>
      </c>
      <c r="C10" s="28"/>
      <c r="D10" s="29">
        <f t="shared" si="0"/>
        <v>0</v>
      </c>
      <c r="E10" s="30">
        <v>0</v>
      </c>
      <c r="F10" s="29" t="s">
        <v>34</v>
      </c>
      <c r="G10" s="29">
        <f t="shared" si="1"/>
        <v>1843445</v>
      </c>
      <c r="H10" s="29">
        <v>0</v>
      </c>
      <c r="I10" s="29">
        <f t="shared" si="3"/>
        <v>1843445</v>
      </c>
      <c r="J10" s="31"/>
      <c r="K10" s="29"/>
      <c r="L10" s="29"/>
      <c r="M10" s="32">
        <v>10400</v>
      </c>
      <c r="N10" s="29" t="s">
        <v>34</v>
      </c>
      <c r="O10" s="33"/>
      <c r="P10" s="34">
        <f t="shared" si="4"/>
        <v>1853845</v>
      </c>
      <c r="Q10" s="1"/>
      <c r="R10" s="27" t="e">
        <f t="shared" si="5"/>
        <v>#VALUE!</v>
      </c>
      <c r="T10" s="29">
        <v>7000</v>
      </c>
      <c r="U10" s="27"/>
      <c r="V10" s="35" t="e">
        <f t="shared" si="2"/>
        <v>#VALUE!</v>
      </c>
      <c r="W10" s="1"/>
      <c r="X10" s="36"/>
      <c r="Y10" s="36"/>
      <c r="Z10" s="1"/>
      <c r="AA10" s="1"/>
      <c r="AB10" s="1"/>
      <c r="AC10" s="1"/>
      <c r="AD10" s="1"/>
      <c r="AE10" s="1"/>
    </row>
    <row r="11" spans="1:31" ht="15" thickBot="1" x14ac:dyDescent="0.4">
      <c r="A11" s="26" t="s">
        <v>39</v>
      </c>
      <c r="B11" s="27">
        <v>1464367</v>
      </c>
      <c r="C11" s="28"/>
      <c r="D11" s="29">
        <f t="shared" si="0"/>
        <v>0</v>
      </c>
      <c r="E11" s="30">
        <v>0</v>
      </c>
      <c r="F11" s="29" t="s">
        <v>34</v>
      </c>
      <c r="G11" s="29">
        <f t="shared" si="1"/>
        <v>1464367</v>
      </c>
      <c r="H11" s="29">
        <v>0</v>
      </c>
      <c r="I11" s="29">
        <f t="shared" si="3"/>
        <v>1464367</v>
      </c>
      <c r="J11" s="31"/>
      <c r="K11" s="29"/>
      <c r="L11" s="29"/>
      <c r="M11" s="32">
        <v>10400</v>
      </c>
      <c r="N11" s="29" t="s">
        <v>34</v>
      </c>
      <c r="O11" s="33"/>
      <c r="P11" s="34">
        <f t="shared" si="4"/>
        <v>1474767</v>
      </c>
      <c r="Q11" s="1"/>
      <c r="R11" s="27" t="e">
        <f t="shared" si="5"/>
        <v>#VALUE!</v>
      </c>
      <c r="T11" s="29">
        <v>33500</v>
      </c>
      <c r="U11" s="27"/>
      <c r="V11" s="35" t="e">
        <f t="shared" si="2"/>
        <v>#VALUE!</v>
      </c>
      <c r="W11" s="1"/>
      <c r="X11" s="36">
        <v>26162</v>
      </c>
      <c r="Y11" s="36">
        <v>22416</v>
      </c>
      <c r="Z11" s="1"/>
      <c r="AA11" s="1"/>
      <c r="AB11" s="1"/>
      <c r="AC11" s="1"/>
      <c r="AD11" s="1"/>
      <c r="AE11" s="1"/>
    </row>
    <row r="12" spans="1:31" ht="15" thickBot="1" x14ac:dyDescent="0.4">
      <c r="A12" s="26" t="s">
        <v>40</v>
      </c>
      <c r="B12" s="27">
        <v>8428028</v>
      </c>
      <c r="C12" s="28"/>
      <c r="D12" s="29">
        <f t="shared" si="0"/>
        <v>0</v>
      </c>
      <c r="E12" s="30">
        <v>0</v>
      </c>
      <c r="F12" s="29" t="s">
        <v>34</v>
      </c>
      <c r="G12" s="29">
        <f t="shared" si="1"/>
        <v>8428028</v>
      </c>
      <c r="H12" s="29">
        <v>0</v>
      </c>
      <c r="I12" s="29">
        <f t="shared" si="3"/>
        <v>8428028</v>
      </c>
      <c r="J12" s="31"/>
      <c r="K12" s="29"/>
      <c r="L12" s="29"/>
      <c r="M12" s="32">
        <v>112100</v>
      </c>
      <c r="N12" s="29" t="s">
        <v>34</v>
      </c>
      <c r="O12" s="33"/>
      <c r="P12" s="34">
        <f t="shared" si="4"/>
        <v>8540128</v>
      </c>
      <c r="Q12" s="1"/>
      <c r="R12" s="27" t="e">
        <f t="shared" si="5"/>
        <v>#VALUE!</v>
      </c>
      <c r="T12" s="29">
        <v>90318.680000000008</v>
      </c>
      <c r="U12" s="27"/>
      <c r="V12" s="35" t="e">
        <f t="shared" si="2"/>
        <v>#VALUE!</v>
      </c>
      <c r="W12" s="1"/>
      <c r="X12" s="36">
        <v>39748</v>
      </c>
      <c r="Y12" s="36">
        <v>61571</v>
      </c>
      <c r="Z12" s="1"/>
      <c r="AA12" s="1"/>
      <c r="AB12" s="1"/>
      <c r="AC12" s="1"/>
      <c r="AD12" s="1"/>
      <c r="AE12" s="1"/>
    </row>
    <row r="13" spans="1:31" ht="15" thickBot="1" x14ac:dyDescent="0.4">
      <c r="A13" s="26" t="s">
        <v>41</v>
      </c>
      <c r="B13" s="27">
        <v>16882928</v>
      </c>
      <c r="C13" s="28"/>
      <c r="D13" s="29">
        <f t="shared" si="0"/>
        <v>0</v>
      </c>
      <c r="E13" s="30">
        <v>0</v>
      </c>
      <c r="F13" s="29" t="s">
        <v>34</v>
      </c>
      <c r="G13" s="29">
        <f t="shared" si="1"/>
        <v>16882928</v>
      </c>
      <c r="H13" s="29">
        <v>0</v>
      </c>
      <c r="I13" s="29">
        <f t="shared" si="3"/>
        <v>16882928</v>
      </c>
      <c r="J13" s="31"/>
      <c r="K13" s="29"/>
      <c r="L13" s="29"/>
      <c r="M13" s="32">
        <v>98500</v>
      </c>
      <c r="N13" s="29" t="s">
        <v>34</v>
      </c>
      <c r="O13" s="33"/>
      <c r="P13" s="34">
        <f t="shared" si="4"/>
        <v>16981428</v>
      </c>
      <c r="Q13" s="1"/>
      <c r="R13" s="27" t="e">
        <f t="shared" si="5"/>
        <v>#VALUE!</v>
      </c>
      <c r="T13" s="29">
        <v>386104.92000000004</v>
      </c>
      <c r="U13" s="27"/>
      <c r="V13" s="35" t="e">
        <f t="shared" si="2"/>
        <v>#VALUE!</v>
      </c>
      <c r="W13" s="1"/>
      <c r="X13" s="36">
        <v>0</v>
      </c>
      <c r="Y13" s="36">
        <v>0</v>
      </c>
      <c r="Z13" s="1"/>
      <c r="AA13" s="1"/>
      <c r="AB13" s="1"/>
      <c r="AC13" s="1"/>
      <c r="AD13" s="1"/>
      <c r="AE13" s="1"/>
    </row>
    <row r="14" spans="1:31" ht="15" thickBot="1" x14ac:dyDescent="0.4">
      <c r="A14" s="26" t="s">
        <v>42</v>
      </c>
      <c r="B14" s="27">
        <v>476488</v>
      </c>
      <c r="C14" s="28"/>
      <c r="D14" s="29">
        <f t="shared" si="0"/>
        <v>0</v>
      </c>
      <c r="E14" s="30">
        <v>0</v>
      </c>
      <c r="F14" s="29" t="s">
        <v>34</v>
      </c>
      <c r="G14" s="29">
        <f t="shared" si="1"/>
        <v>476488</v>
      </c>
      <c r="H14" s="29">
        <v>0</v>
      </c>
      <c r="I14" s="29">
        <f t="shared" si="3"/>
        <v>476488</v>
      </c>
      <c r="J14" s="31"/>
      <c r="K14" s="29"/>
      <c r="L14" s="29"/>
      <c r="M14" s="32">
        <v>42300</v>
      </c>
      <c r="N14" s="29" t="s">
        <v>34</v>
      </c>
      <c r="O14" s="33"/>
      <c r="P14" s="34">
        <f t="shared" si="4"/>
        <v>518788</v>
      </c>
      <c r="Q14" s="1"/>
      <c r="R14" s="27" t="e">
        <f t="shared" si="5"/>
        <v>#VALUE!</v>
      </c>
      <c r="T14" s="29">
        <v>52708.23</v>
      </c>
      <c r="U14" s="27"/>
      <c r="V14" s="35" t="e">
        <f t="shared" si="2"/>
        <v>#VALUE!</v>
      </c>
      <c r="W14" s="1"/>
      <c r="X14" s="36">
        <v>0</v>
      </c>
      <c r="Y14" s="36">
        <v>0</v>
      </c>
      <c r="Z14" s="1"/>
      <c r="AA14" s="1"/>
      <c r="AB14" s="1"/>
      <c r="AC14" s="1"/>
      <c r="AD14" s="1"/>
      <c r="AE14" s="1"/>
    </row>
    <row r="15" spans="1:31" ht="15" thickBot="1" x14ac:dyDescent="0.4">
      <c r="A15" s="26" t="s">
        <v>43</v>
      </c>
      <c r="B15" s="27">
        <v>1168184</v>
      </c>
      <c r="C15" s="28"/>
      <c r="D15" s="29">
        <f t="shared" si="0"/>
        <v>0</v>
      </c>
      <c r="E15" s="30">
        <v>0</v>
      </c>
      <c r="F15" s="29" t="s">
        <v>34</v>
      </c>
      <c r="G15" s="29">
        <f t="shared" si="1"/>
        <v>1168184</v>
      </c>
      <c r="H15" s="29">
        <v>0</v>
      </c>
      <c r="I15" s="29">
        <f t="shared" si="3"/>
        <v>1168184</v>
      </c>
      <c r="J15" s="31"/>
      <c r="K15" s="29"/>
      <c r="L15" s="29"/>
      <c r="M15" s="32">
        <v>10400</v>
      </c>
      <c r="N15" s="29" t="s">
        <v>34</v>
      </c>
      <c r="O15" s="33"/>
      <c r="P15" s="34">
        <f t="shared" si="4"/>
        <v>1178584</v>
      </c>
      <c r="Q15" s="1"/>
      <c r="R15" s="27" t="e">
        <f t="shared" si="5"/>
        <v>#VALUE!</v>
      </c>
      <c r="T15" s="29">
        <v>10500</v>
      </c>
      <c r="U15" s="27"/>
      <c r="V15" s="35" t="e">
        <f t="shared" si="2"/>
        <v>#VALUE!</v>
      </c>
      <c r="W15" s="1"/>
      <c r="X15" s="36"/>
      <c r="Y15" s="36"/>
      <c r="Z15" s="1"/>
      <c r="AA15" s="1"/>
      <c r="AB15" s="1"/>
      <c r="AC15" s="1"/>
      <c r="AD15" s="1"/>
      <c r="AE15" s="1"/>
    </row>
    <row r="16" spans="1:31" ht="15" thickBot="1" x14ac:dyDescent="0.4">
      <c r="A16" s="26" t="s">
        <v>44</v>
      </c>
      <c r="B16" s="27">
        <v>1207464</v>
      </c>
      <c r="C16" s="28"/>
      <c r="D16" s="29">
        <f t="shared" si="0"/>
        <v>0</v>
      </c>
      <c r="E16" s="30">
        <v>0</v>
      </c>
      <c r="F16" s="29" t="s">
        <v>34</v>
      </c>
      <c r="G16" s="29">
        <f t="shared" si="1"/>
        <v>1207464</v>
      </c>
      <c r="H16" s="29">
        <v>0</v>
      </c>
      <c r="I16" s="29">
        <f t="shared" si="3"/>
        <v>1207464</v>
      </c>
      <c r="J16" s="31"/>
      <c r="K16" s="29"/>
      <c r="L16" s="29"/>
      <c r="M16" s="32">
        <v>0</v>
      </c>
      <c r="N16" s="29" t="s">
        <v>34</v>
      </c>
      <c r="O16" s="33"/>
      <c r="P16" s="34">
        <f t="shared" si="4"/>
        <v>1207464</v>
      </c>
      <c r="Q16" s="1"/>
      <c r="R16" s="27" t="e">
        <f t="shared" si="5"/>
        <v>#VALUE!</v>
      </c>
      <c r="T16" s="29">
        <v>9949</v>
      </c>
      <c r="U16" s="27"/>
      <c r="V16" s="35" t="e">
        <f t="shared" si="2"/>
        <v>#VALUE!</v>
      </c>
      <c r="W16" s="1"/>
      <c r="X16" s="36"/>
      <c r="Y16" s="36"/>
      <c r="Z16" s="1"/>
      <c r="AA16" s="1"/>
      <c r="AB16" s="1"/>
      <c r="AC16" s="1"/>
      <c r="AD16" s="1"/>
      <c r="AE16" s="1"/>
    </row>
    <row r="17" spans="1:31" ht="15" thickBot="1" x14ac:dyDescent="0.4">
      <c r="A17" s="26" t="s">
        <v>45</v>
      </c>
      <c r="B17" s="27">
        <v>3996646</v>
      </c>
      <c r="C17" s="28"/>
      <c r="D17" s="29">
        <f t="shared" si="0"/>
        <v>0</v>
      </c>
      <c r="E17" s="30">
        <v>0</v>
      </c>
      <c r="F17" s="29" t="s">
        <v>34</v>
      </c>
      <c r="G17" s="29">
        <f t="shared" si="1"/>
        <v>3996646</v>
      </c>
      <c r="H17" s="29">
        <v>0</v>
      </c>
      <c r="I17" s="29">
        <f t="shared" si="3"/>
        <v>3996646</v>
      </c>
      <c r="J17" s="31"/>
      <c r="K17" s="29"/>
      <c r="L17" s="29"/>
      <c r="M17" s="32">
        <v>52700</v>
      </c>
      <c r="N17" s="29" t="s">
        <v>34</v>
      </c>
      <c r="O17" s="33"/>
      <c r="P17" s="34">
        <f t="shared" si="4"/>
        <v>4049346</v>
      </c>
      <c r="Q17" s="1"/>
      <c r="R17" s="27" t="e">
        <f t="shared" si="5"/>
        <v>#VALUE!</v>
      </c>
      <c r="T17" s="29">
        <v>19340</v>
      </c>
      <c r="U17" s="27"/>
      <c r="V17" s="35" t="e">
        <f t="shared" si="2"/>
        <v>#VALUE!</v>
      </c>
      <c r="W17" s="1"/>
      <c r="X17" s="36"/>
      <c r="Y17" s="36"/>
      <c r="Z17" s="1"/>
      <c r="AA17" s="1"/>
      <c r="AB17" s="1"/>
      <c r="AC17" s="1"/>
      <c r="AD17" s="1"/>
      <c r="AE17" s="1"/>
    </row>
    <row r="18" spans="1:31" ht="15" thickBot="1" x14ac:dyDescent="0.4">
      <c r="A18" s="26" t="s">
        <v>46</v>
      </c>
      <c r="B18" s="27">
        <v>10601338</v>
      </c>
      <c r="C18" s="28"/>
      <c r="D18" s="29">
        <f t="shared" si="0"/>
        <v>0</v>
      </c>
      <c r="E18" s="30">
        <v>0</v>
      </c>
      <c r="F18" s="29" t="s">
        <v>34</v>
      </c>
      <c r="G18" s="29">
        <f t="shared" si="1"/>
        <v>10601338</v>
      </c>
      <c r="H18" s="29">
        <v>0</v>
      </c>
      <c r="I18" s="29">
        <f t="shared" si="3"/>
        <v>10601338</v>
      </c>
      <c r="J18" s="31"/>
      <c r="K18" s="29"/>
      <c r="L18" s="29"/>
      <c r="M18" s="32">
        <v>113700</v>
      </c>
      <c r="N18" s="29" t="s">
        <v>34</v>
      </c>
      <c r="O18" s="33"/>
      <c r="P18" s="34">
        <f t="shared" si="4"/>
        <v>10715038</v>
      </c>
      <c r="Q18" s="1"/>
      <c r="R18" s="27" t="e">
        <f t="shared" si="5"/>
        <v>#VALUE!</v>
      </c>
      <c r="T18" s="29">
        <v>57548.310000000005</v>
      </c>
      <c r="U18" s="27"/>
      <c r="V18" s="35" t="e">
        <f t="shared" si="2"/>
        <v>#VALUE!</v>
      </c>
      <c r="W18" s="1"/>
      <c r="X18" s="36">
        <v>57548</v>
      </c>
      <c r="Y18" s="36">
        <v>57548</v>
      </c>
      <c r="Z18" s="1"/>
      <c r="AA18" s="1"/>
      <c r="AB18" s="1"/>
      <c r="AC18" s="1"/>
      <c r="AD18" s="1"/>
      <c r="AE18" s="1"/>
    </row>
    <row r="19" spans="1:31" ht="15" thickBot="1" x14ac:dyDescent="0.4">
      <c r="A19" s="26" t="s">
        <v>47</v>
      </c>
      <c r="B19" s="27">
        <v>5204776</v>
      </c>
      <c r="C19" s="28"/>
      <c r="D19" s="29">
        <f t="shared" si="0"/>
        <v>0</v>
      </c>
      <c r="E19" s="30">
        <v>0</v>
      </c>
      <c r="F19" s="29" t="s">
        <v>34</v>
      </c>
      <c r="G19" s="29">
        <f t="shared" si="1"/>
        <v>5204776</v>
      </c>
      <c r="H19" s="29">
        <v>0</v>
      </c>
      <c r="I19" s="29">
        <f t="shared" si="3"/>
        <v>5204776</v>
      </c>
      <c r="J19" s="31"/>
      <c r="K19" s="29"/>
      <c r="L19" s="29"/>
      <c r="M19" s="32">
        <v>70600</v>
      </c>
      <c r="N19" s="29" t="s">
        <v>34</v>
      </c>
      <c r="O19" s="33"/>
      <c r="P19" s="34">
        <f t="shared" si="4"/>
        <v>5275376</v>
      </c>
      <c r="Q19" s="1"/>
      <c r="R19" s="27" t="e">
        <f t="shared" si="5"/>
        <v>#VALUE!</v>
      </c>
      <c r="T19" s="29">
        <v>69984.850000000006</v>
      </c>
      <c r="U19" s="27"/>
      <c r="V19" s="35" t="e">
        <f t="shared" si="2"/>
        <v>#VALUE!</v>
      </c>
      <c r="W19" s="1"/>
      <c r="X19" s="36">
        <v>35064</v>
      </c>
      <c r="Y19" s="36">
        <v>35063.61</v>
      </c>
      <c r="Z19" s="1"/>
      <c r="AA19" s="1"/>
      <c r="AB19" s="1"/>
      <c r="AC19" s="1"/>
      <c r="AD19" s="1"/>
      <c r="AE19" s="1"/>
    </row>
    <row r="20" spans="1:31" ht="15" thickBot="1" x14ac:dyDescent="0.4">
      <c r="A20" s="26" t="s">
        <v>48</v>
      </c>
      <c r="B20" s="27">
        <v>2614326</v>
      </c>
      <c r="C20" s="28"/>
      <c r="D20" s="29">
        <f t="shared" si="0"/>
        <v>0</v>
      </c>
      <c r="E20" s="30">
        <v>0</v>
      </c>
      <c r="F20" s="29" t="s">
        <v>34</v>
      </c>
      <c r="G20" s="29">
        <f t="shared" si="1"/>
        <v>2614326</v>
      </c>
      <c r="H20" s="29">
        <v>0</v>
      </c>
      <c r="I20" s="29">
        <f t="shared" si="3"/>
        <v>2614326</v>
      </c>
      <c r="J20" s="31"/>
      <c r="K20" s="29"/>
      <c r="L20" s="29"/>
      <c r="M20" s="32">
        <v>31900</v>
      </c>
      <c r="N20" s="29" t="s">
        <v>34</v>
      </c>
      <c r="O20" s="33"/>
      <c r="P20" s="34">
        <f t="shared" si="4"/>
        <v>2646226</v>
      </c>
      <c r="Q20" s="1"/>
      <c r="R20" s="27" t="e">
        <f t="shared" si="5"/>
        <v>#VALUE!</v>
      </c>
      <c r="T20" s="29">
        <v>29500</v>
      </c>
      <c r="U20" s="27"/>
      <c r="V20" s="35" t="e">
        <f t="shared" si="2"/>
        <v>#VALUE!</v>
      </c>
      <c r="W20" s="1"/>
      <c r="X20" s="38"/>
      <c r="Y20" s="38"/>
      <c r="Z20" s="1"/>
      <c r="AA20" s="1"/>
      <c r="AB20" s="1"/>
      <c r="AC20" s="1"/>
      <c r="AD20" s="1"/>
      <c r="AE20" s="1"/>
    </row>
    <row r="21" spans="1:31" ht="15" thickBot="1" x14ac:dyDescent="0.4">
      <c r="A21" s="39" t="s">
        <v>49</v>
      </c>
      <c r="B21" s="40">
        <v>5225893</v>
      </c>
      <c r="C21" s="28"/>
      <c r="D21" s="41">
        <f t="shared" si="0"/>
        <v>0</v>
      </c>
      <c r="E21" s="42">
        <v>0</v>
      </c>
      <c r="F21" s="41" t="s">
        <v>34</v>
      </c>
      <c r="G21" s="41">
        <f t="shared" si="1"/>
        <v>5225893</v>
      </c>
      <c r="H21" s="41">
        <v>0</v>
      </c>
      <c r="I21" s="41">
        <f>H21+G21</f>
        <v>5225893</v>
      </c>
      <c r="J21" s="31"/>
      <c r="K21" s="41"/>
      <c r="L21" s="41"/>
      <c r="M21" s="43">
        <v>62800</v>
      </c>
      <c r="N21" s="41" t="s">
        <v>34</v>
      </c>
      <c r="O21" s="33"/>
      <c r="P21" s="44">
        <f t="shared" si="4"/>
        <v>5288693</v>
      </c>
      <c r="Q21" s="1"/>
      <c r="R21" s="41" t="e">
        <f>N21+F21</f>
        <v>#VALUE!</v>
      </c>
      <c r="T21" s="41">
        <v>101840</v>
      </c>
      <c r="U21" s="41"/>
      <c r="V21" s="45" t="e">
        <f t="shared" si="2"/>
        <v>#VALUE!</v>
      </c>
      <c r="W21" s="1"/>
      <c r="X21" s="46">
        <v>77484</v>
      </c>
      <c r="Y21" s="46">
        <v>77483</v>
      </c>
      <c r="Z21" s="1"/>
      <c r="AA21" s="1"/>
      <c r="AB21" s="1"/>
      <c r="AC21" s="1"/>
      <c r="AD21" s="1"/>
      <c r="AE21" s="1"/>
    </row>
    <row r="22" spans="1:31" ht="15" thickBot="1" x14ac:dyDescent="0.4">
      <c r="A22" s="39" t="s">
        <v>50</v>
      </c>
      <c r="B22" s="40">
        <v>12741333</v>
      </c>
      <c r="C22" s="28"/>
      <c r="D22" s="41">
        <f t="shared" si="0"/>
        <v>0</v>
      </c>
      <c r="E22" s="42">
        <v>0</v>
      </c>
      <c r="F22" s="41" t="s">
        <v>34</v>
      </c>
      <c r="G22" s="41">
        <f t="shared" si="1"/>
        <v>12741333</v>
      </c>
      <c r="H22" s="41">
        <v>0</v>
      </c>
      <c r="I22" s="41">
        <f t="shared" ref="I22:I28" si="6">H22+G22</f>
        <v>12741333</v>
      </c>
      <c r="J22" s="31"/>
      <c r="K22" s="41"/>
      <c r="L22" s="41"/>
      <c r="M22" s="43">
        <v>136100</v>
      </c>
      <c r="N22" s="41" t="s">
        <v>34</v>
      </c>
      <c r="O22" s="33"/>
      <c r="P22" s="44">
        <f t="shared" si="4"/>
        <v>12877433</v>
      </c>
      <c r="Q22" s="1"/>
      <c r="R22" s="41" t="e">
        <f t="shared" ref="R22:R28" si="7">N22+F22</f>
        <v>#VALUE!</v>
      </c>
      <c r="T22" s="41">
        <v>57687</v>
      </c>
      <c r="U22" s="41"/>
      <c r="V22" s="45" t="e">
        <f t="shared" si="2"/>
        <v>#VALUE!</v>
      </c>
      <c r="W22" s="1"/>
      <c r="X22" s="46">
        <v>6074</v>
      </c>
      <c r="Y22" s="46">
        <v>0</v>
      </c>
      <c r="Z22" s="1"/>
      <c r="AA22" s="1"/>
      <c r="AB22" s="1"/>
      <c r="AC22" s="1"/>
      <c r="AD22" s="1"/>
      <c r="AE22" s="1"/>
    </row>
    <row r="23" spans="1:31" ht="15" thickBot="1" x14ac:dyDescent="0.4">
      <c r="A23" s="39" t="s">
        <v>51</v>
      </c>
      <c r="B23" s="40">
        <v>5989126</v>
      </c>
      <c r="C23" s="28"/>
      <c r="D23" s="41">
        <f t="shared" si="0"/>
        <v>0</v>
      </c>
      <c r="E23" s="42">
        <v>0</v>
      </c>
      <c r="F23" s="41" t="s">
        <v>34</v>
      </c>
      <c r="G23" s="41">
        <f t="shared" si="1"/>
        <v>5989126</v>
      </c>
      <c r="H23" s="41">
        <v>0</v>
      </c>
      <c r="I23" s="41">
        <f t="shared" si="6"/>
        <v>5989126</v>
      </c>
      <c r="J23" s="31"/>
      <c r="K23" s="47"/>
      <c r="L23" s="41"/>
      <c r="M23" s="43">
        <v>112100</v>
      </c>
      <c r="N23" s="41" t="s">
        <v>34</v>
      </c>
      <c r="O23" s="33"/>
      <c r="P23" s="44">
        <f t="shared" si="4"/>
        <v>6101226</v>
      </c>
      <c r="Q23" s="1"/>
      <c r="R23" s="41" t="e">
        <f t="shared" si="7"/>
        <v>#VALUE!</v>
      </c>
      <c r="T23" s="41">
        <v>339484.31</v>
      </c>
      <c r="U23" s="41"/>
      <c r="V23" s="45" t="e">
        <f t="shared" si="2"/>
        <v>#VALUE!</v>
      </c>
      <c r="W23" s="1"/>
      <c r="X23" s="46">
        <v>184237.74</v>
      </c>
      <c r="Y23" s="46">
        <v>206982.03</v>
      </c>
      <c r="Z23" s="1"/>
      <c r="AA23" s="1"/>
      <c r="AB23" s="1"/>
      <c r="AC23" s="1"/>
      <c r="AD23" s="1"/>
      <c r="AE23" s="1"/>
    </row>
    <row r="24" spans="1:31" ht="15" thickBot="1" x14ac:dyDescent="0.4">
      <c r="A24" s="39" t="s">
        <v>52</v>
      </c>
      <c r="B24" s="40">
        <v>5198426</v>
      </c>
      <c r="C24" s="28"/>
      <c r="D24" s="41">
        <f t="shared" si="0"/>
        <v>0</v>
      </c>
      <c r="E24" s="42">
        <v>0</v>
      </c>
      <c r="F24" s="41" t="s">
        <v>34</v>
      </c>
      <c r="G24" s="41">
        <f t="shared" si="1"/>
        <v>5198426</v>
      </c>
      <c r="H24" s="41">
        <v>0</v>
      </c>
      <c r="I24" s="41">
        <f t="shared" si="6"/>
        <v>5198426</v>
      </c>
      <c r="J24" s="31"/>
      <c r="K24" s="41"/>
      <c r="L24" s="41"/>
      <c r="M24" s="43">
        <v>45800</v>
      </c>
      <c r="N24" s="41" t="s">
        <v>34</v>
      </c>
      <c r="O24" s="33"/>
      <c r="P24" s="44">
        <f t="shared" si="4"/>
        <v>5244226</v>
      </c>
      <c r="Q24" s="1"/>
      <c r="R24" s="41" t="e">
        <f t="shared" si="7"/>
        <v>#VALUE!</v>
      </c>
      <c r="T24" s="41">
        <v>30000</v>
      </c>
      <c r="U24" s="41"/>
      <c r="V24" s="45" t="e">
        <f t="shared" si="2"/>
        <v>#VALUE!</v>
      </c>
      <c r="W24" s="1"/>
      <c r="X24" s="46">
        <v>28400.39</v>
      </c>
      <c r="Y24" s="46">
        <v>28216.43</v>
      </c>
      <c r="Z24" s="1"/>
      <c r="AA24" s="1"/>
      <c r="AB24" s="1"/>
      <c r="AC24" s="1"/>
      <c r="AD24" s="1"/>
      <c r="AE24" s="1"/>
    </row>
    <row r="25" spans="1:31" ht="15" thickBot="1" x14ac:dyDescent="0.4">
      <c r="A25" s="39" t="s">
        <v>53</v>
      </c>
      <c r="B25" s="40">
        <v>2267980</v>
      </c>
      <c r="C25" s="28"/>
      <c r="D25" s="41">
        <f t="shared" si="0"/>
        <v>0</v>
      </c>
      <c r="E25" s="42">
        <v>0</v>
      </c>
      <c r="F25" s="41" t="s">
        <v>34</v>
      </c>
      <c r="G25" s="41">
        <f t="shared" si="1"/>
        <v>2267980</v>
      </c>
      <c r="H25" s="41">
        <v>0</v>
      </c>
      <c r="I25" s="41">
        <f t="shared" si="6"/>
        <v>2267980</v>
      </c>
      <c r="J25" s="31"/>
      <c r="K25" s="41"/>
      <c r="L25" s="41"/>
      <c r="M25" s="43">
        <v>58600</v>
      </c>
      <c r="N25" s="41" t="s">
        <v>34</v>
      </c>
      <c r="O25" s="33"/>
      <c r="P25" s="44">
        <f t="shared" si="4"/>
        <v>2326580</v>
      </c>
      <c r="Q25" s="1"/>
      <c r="R25" s="41" t="e">
        <f t="shared" si="7"/>
        <v>#VALUE!</v>
      </c>
      <c r="T25" s="41">
        <v>54002</v>
      </c>
      <c r="U25" s="41"/>
      <c r="V25" s="45" t="e">
        <f t="shared" si="2"/>
        <v>#VALUE!</v>
      </c>
      <c r="W25" s="1"/>
      <c r="X25" s="46">
        <v>0</v>
      </c>
      <c r="Y25" s="46">
        <v>28631.85</v>
      </c>
      <c r="Z25" s="1"/>
      <c r="AA25" s="1"/>
      <c r="AB25" s="1"/>
      <c r="AC25" s="1"/>
      <c r="AD25" s="1"/>
      <c r="AE25" s="1"/>
    </row>
    <row r="26" spans="1:31" ht="15" thickBot="1" x14ac:dyDescent="0.4">
      <c r="A26" s="39" t="s">
        <v>54</v>
      </c>
      <c r="B26" s="40">
        <v>8829824</v>
      </c>
      <c r="C26" s="28"/>
      <c r="D26" s="41">
        <f t="shared" si="0"/>
        <v>0</v>
      </c>
      <c r="E26" s="42">
        <v>0</v>
      </c>
      <c r="F26" s="41" t="s">
        <v>34</v>
      </c>
      <c r="G26" s="41">
        <f t="shared" si="1"/>
        <v>8829824</v>
      </c>
      <c r="H26" s="41">
        <v>0</v>
      </c>
      <c r="I26" s="41">
        <f t="shared" si="6"/>
        <v>8829824</v>
      </c>
      <c r="J26" s="31"/>
      <c r="K26" s="41"/>
      <c r="L26" s="41"/>
      <c r="M26" s="43">
        <v>94700</v>
      </c>
      <c r="N26" s="41" t="s">
        <v>34</v>
      </c>
      <c r="O26" s="33"/>
      <c r="P26" s="44">
        <f t="shared" si="4"/>
        <v>8924524</v>
      </c>
      <c r="Q26" s="1"/>
      <c r="R26" s="41" t="e">
        <f t="shared" si="7"/>
        <v>#VALUE!</v>
      </c>
      <c r="T26" s="41">
        <v>78432.88</v>
      </c>
      <c r="U26" s="41"/>
      <c r="V26" s="45" t="e">
        <f t="shared" si="2"/>
        <v>#VALUE!</v>
      </c>
      <c r="W26" s="1"/>
      <c r="X26" s="46">
        <v>51407.47</v>
      </c>
      <c r="Y26" s="46">
        <v>51407.42</v>
      </c>
      <c r="Z26" s="1"/>
      <c r="AA26" s="1"/>
      <c r="AB26" s="1"/>
      <c r="AC26" s="1"/>
      <c r="AD26" s="1"/>
      <c r="AE26" s="1"/>
    </row>
    <row r="27" spans="1:31" ht="15" thickBot="1" x14ac:dyDescent="0.4">
      <c r="A27" s="39" t="s">
        <v>55</v>
      </c>
      <c r="B27" s="40">
        <v>2726194</v>
      </c>
      <c r="C27" s="28"/>
      <c r="D27" s="41">
        <f t="shared" si="0"/>
        <v>0</v>
      </c>
      <c r="E27" s="42">
        <v>0</v>
      </c>
      <c r="F27" s="41" t="s">
        <v>34</v>
      </c>
      <c r="G27" s="41">
        <f t="shared" si="1"/>
        <v>2726194</v>
      </c>
      <c r="H27" s="41">
        <v>0</v>
      </c>
      <c r="I27" s="41">
        <f t="shared" si="6"/>
        <v>2726194</v>
      </c>
      <c r="J27" s="31"/>
      <c r="K27" s="48"/>
      <c r="L27" s="41"/>
      <c r="M27" s="43">
        <v>67100</v>
      </c>
      <c r="N27" s="41" t="s">
        <v>34</v>
      </c>
      <c r="O27" s="33"/>
      <c r="P27" s="44">
        <f t="shared" si="4"/>
        <v>2793294</v>
      </c>
      <c r="Q27" s="1"/>
      <c r="R27" s="41" t="e">
        <f t="shared" si="7"/>
        <v>#VALUE!</v>
      </c>
      <c r="T27" s="41">
        <v>140870.85</v>
      </c>
      <c r="U27" s="41"/>
      <c r="V27" s="45" t="e">
        <f t="shared" si="2"/>
        <v>#VALUE!</v>
      </c>
      <c r="W27" s="1"/>
      <c r="X27" s="46">
        <v>124653</v>
      </c>
      <c r="Y27" s="46">
        <v>117140.16</v>
      </c>
      <c r="Z27" s="1"/>
      <c r="AA27" s="1"/>
      <c r="AB27" s="1"/>
      <c r="AC27" s="1"/>
      <c r="AD27" s="1"/>
      <c r="AE27" s="1"/>
    </row>
    <row r="28" spans="1:31" ht="15" thickBot="1" x14ac:dyDescent="0.4">
      <c r="A28" s="39" t="s">
        <v>56</v>
      </c>
      <c r="B28" s="40">
        <v>4593879</v>
      </c>
      <c r="C28" s="28"/>
      <c r="D28" s="41">
        <f t="shared" si="0"/>
        <v>0</v>
      </c>
      <c r="E28" s="42">
        <v>0</v>
      </c>
      <c r="F28" s="41" t="s">
        <v>34</v>
      </c>
      <c r="G28" s="41">
        <f t="shared" si="1"/>
        <v>4593879</v>
      </c>
      <c r="H28" s="41">
        <v>0</v>
      </c>
      <c r="I28" s="41">
        <f t="shared" si="6"/>
        <v>4593879</v>
      </c>
      <c r="J28" s="31"/>
      <c r="K28" s="48"/>
      <c r="L28" s="41"/>
      <c r="M28" s="43">
        <v>46600</v>
      </c>
      <c r="N28" s="41" t="s">
        <v>34</v>
      </c>
      <c r="O28" s="33"/>
      <c r="P28" s="44">
        <f t="shared" si="4"/>
        <v>4640479</v>
      </c>
      <c r="Q28" s="1"/>
      <c r="R28" s="41" t="e">
        <f t="shared" si="7"/>
        <v>#VALUE!</v>
      </c>
      <c r="T28" s="41">
        <v>77888.17</v>
      </c>
      <c r="U28" s="41"/>
      <c r="V28" s="45" t="e">
        <f t="shared" si="2"/>
        <v>#VALUE!</v>
      </c>
      <c r="W28" s="1"/>
      <c r="X28" s="46">
        <v>77888</v>
      </c>
      <c r="Y28" s="46">
        <v>77888</v>
      </c>
      <c r="Z28" s="1"/>
      <c r="AA28" s="1"/>
      <c r="AB28" s="1"/>
      <c r="AC28" s="1"/>
      <c r="AD28" s="1"/>
      <c r="AE28" s="1"/>
    </row>
    <row r="29" spans="1:31" ht="15" thickBot="1" x14ac:dyDescent="0.4">
      <c r="A29" s="49" t="s">
        <v>57</v>
      </c>
      <c r="B29" s="50">
        <v>16979503</v>
      </c>
      <c r="C29" s="28"/>
      <c r="D29" s="51">
        <f>E29*B29</f>
        <v>0</v>
      </c>
      <c r="E29" s="52">
        <v>0</v>
      </c>
      <c r="F29" s="51" t="s">
        <v>34</v>
      </c>
      <c r="G29" s="51">
        <f t="shared" si="1"/>
        <v>16979503</v>
      </c>
      <c r="H29" s="51">
        <v>0</v>
      </c>
      <c r="I29" s="51">
        <f>H29+G29</f>
        <v>16979503</v>
      </c>
      <c r="J29" s="31"/>
      <c r="K29" s="51"/>
      <c r="L29" s="51"/>
      <c r="M29" s="54">
        <v>116400</v>
      </c>
      <c r="N29" s="51" t="s">
        <v>34</v>
      </c>
      <c r="O29" s="33"/>
      <c r="P29" s="55">
        <f t="shared" si="4"/>
        <v>17095903</v>
      </c>
      <c r="Q29" s="1"/>
      <c r="R29" s="51" t="e">
        <f>N29+F29</f>
        <v>#VALUE!</v>
      </c>
      <c r="T29" s="51">
        <v>134000</v>
      </c>
      <c r="U29" s="51"/>
      <c r="V29" s="53" t="e">
        <f t="shared" si="2"/>
        <v>#VALUE!</v>
      </c>
      <c r="W29" s="1"/>
      <c r="X29" s="56">
        <v>0</v>
      </c>
      <c r="Y29" s="56">
        <v>0</v>
      </c>
      <c r="Z29" s="1"/>
      <c r="AA29" s="1"/>
      <c r="AB29" s="1"/>
      <c r="AC29" s="1"/>
      <c r="AD29" s="1"/>
      <c r="AE29" s="1"/>
    </row>
    <row r="30" spans="1:31" ht="15" thickBot="1" x14ac:dyDescent="0.4">
      <c r="A30" s="49" t="s">
        <v>58</v>
      </c>
      <c r="B30" s="50">
        <v>7312326</v>
      </c>
      <c r="C30" s="28"/>
      <c r="D30" s="51">
        <f t="shared" ref="D30:D34" si="8">E30*B30</f>
        <v>0</v>
      </c>
      <c r="E30" s="52">
        <v>0</v>
      </c>
      <c r="F30" s="51" t="s">
        <v>34</v>
      </c>
      <c r="G30" s="51">
        <f t="shared" si="1"/>
        <v>7312326</v>
      </c>
      <c r="H30" s="51">
        <v>0</v>
      </c>
      <c r="I30" s="51">
        <f t="shared" ref="I30:I38" si="9">H30+G30</f>
        <v>7312326</v>
      </c>
      <c r="J30" s="31"/>
      <c r="K30" s="51"/>
      <c r="L30" s="51"/>
      <c r="M30" s="54">
        <v>112900</v>
      </c>
      <c r="N30" s="51" t="s">
        <v>34</v>
      </c>
      <c r="O30" s="33"/>
      <c r="P30" s="55">
        <f>I30+K30+L30+M30</f>
        <v>7425226</v>
      </c>
      <c r="Q30" s="1"/>
      <c r="R30" s="51" t="e">
        <f t="shared" ref="R30:R34" si="10">N30+F30</f>
        <v>#VALUE!</v>
      </c>
      <c r="T30" s="51">
        <v>72025</v>
      </c>
      <c r="U30" s="51"/>
      <c r="V30" s="53" t="e">
        <f t="shared" si="2"/>
        <v>#VALUE!</v>
      </c>
      <c r="W30" s="1"/>
      <c r="X30" s="56">
        <v>67438.41</v>
      </c>
      <c r="Y30" s="56">
        <v>67438.41</v>
      </c>
      <c r="Z30" s="1"/>
      <c r="AA30" s="1"/>
      <c r="AB30" s="1"/>
      <c r="AC30" s="1"/>
      <c r="AD30" s="1"/>
      <c r="AE30" s="1"/>
    </row>
    <row r="31" spans="1:31" ht="15" thickBot="1" x14ac:dyDescent="0.4">
      <c r="A31" s="49" t="s">
        <v>59</v>
      </c>
      <c r="B31" s="50">
        <v>12450445</v>
      </c>
      <c r="C31" s="28"/>
      <c r="D31" s="51">
        <f t="shared" si="8"/>
        <v>0</v>
      </c>
      <c r="E31" s="52">
        <v>0</v>
      </c>
      <c r="F31" s="51" t="s">
        <v>34</v>
      </c>
      <c r="G31" s="51">
        <f t="shared" si="1"/>
        <v>12450445</v>
      </c>
      <c r="H31" s="51">
        <v>0</v>
      </c>
      <c r="I31" s="51">
        <f t="shared" si="9"/>
        <v>12450445</v>
      </c>
      <c r="J31" s="31"/>
      <c r="K31" s="51"/>
      <c r="L31" s="51"/>
      <c r="M31" s="54">
        <v>120700</v>
      </c>
      <c r="N31" s="51" t="s">
        <v>34</v>
      </c>
      <c r="O31" s="33"/>
      <c r="P31" s="55">
        <f t="shared" si="4"/>
        <v>12571145</v>
      </c>
      <c r="Q31" s="1"/>
      <c r="R31" s="51" t="e">
        <f t="shared" si="10"/>
        <v>#VALUE!</v>
      </c>
      <c r="T31" s="51">
        <v>93800</v>
      </c>
      <c r="U31" s="51"/>
      <c r="V31" s="53" t="e">
        <f t="shared" si="2"/>
        <v>#VALUE!</v>
      </c>
      <c r="W31" s="1"/>
      <c r="X31" s="56">
        <v>0</v>
      </c>
      <c r="Y31" s="56">
        <v>0</v>
      </c>
      <c r="Z31" s="1"/>
      <c r="AA31" s="1"/>
      <c r="AB31" s="1"/>
      <c r="AC31" s="1"/>
      <c r="AD31" s="1"/>
      <c r="AE31" s="1"/>
    </row>
    <row r="32" spans="1:31" ht="15" thickBot="1" x14ac:dyDescent="0.4">
      <c r="A32" s="49" t="s">
        <v>60</v>
      </c>
      <c r="B32" s="50">
        <v>9232252</v>
      </c>
      <c r="C32" s="28"/>
      <c r="D32" s="51">
        <f t="shared" si="8"/>
        <v>0</v>
      </c>
      <c r="E32" s="52">
        <v>0</v>
      </c>
      <c r="F32" s="51" t="s">
        <v>34</v>
      </c>
      <c r="G32" s="51">
        <f t="shared" si="1"/>
        <v>9232252</v>
      </c>
      <c r="H32" s="51">
        <v>0</v>
      </c>
      <c r="I32" s="51">
        <f t="shared" si="9"/>
        <v>9232252</v>
      </c>
      <c r="J32" s="31"/>
      <c r="K32" s="51"/>
      <c r="L32" s="51"/>
      <c r="M32" s="54">
        <v>57000</v>
      </c>
      <c r="N32" s="51" t="s">
        <v>34</v>
      </c>
      <c r="O32" s="33"/>
      <c r="P32" s="55">
        <f t="shared" si="4"/>
        <v>9289252</v>
      </c>
      <c r="Q32" s="1"/>
      <c r="R32" s="51" t="e">
        <f t="shared" si="10"/>
        <v>#VALUE!</v>
      </c>
      <c r="T32" s="51">
        <v>98794.180000000008</v>
      </c>
      <c r="U32" s="51"/>
      <c r="V32" s="53" t="e">
        <f t="shared" si="2"/>
        <v>#VALUE!</v>
      </c>
      <c r="W32" s="1"/>
      <c r="X32" s="56">
        <v>45847</v>
      </c>
      <c r="Y32" s="56">
        <v>45847</v>
      </c>
      <c r="Z32" s="1"/>
      <c r="AA32" s="1"/>
      <c r="AB32" s="1"/>
      <c r="AC32" s="1"/>
      <c r="AD32" s="1"/>
      <c r="AE32" s="1"/>
    </row>
    <row r="33" spans="1:31" ht="15" thickBot="1" x14ac:dyDescent="0.4">
      <c r="A33" s="49" t="s">
        <v>61</v>
      </c>
      <c r="B33" s="50">
        <v>15995668</v>
      </c>
      <c r="C33" s="28"/>
      <c r="D33" s="51">
        <f t="shared" si="8"/>
        <v>0</v>
      </c>
      <c r="E33" s="52">
        <v>0</v>
      </c>
      <c r="F33" s="51" t="s">
        <v>34</v>
      </c>
      <c r="G33" s="51">
        <f t="shared" si="1"/>
        <v>15995668</v>
      </c>
      <c r="H33" s="51">
        <v>0</v>
      </c>
      <c r="I33" s="51">
        <f t="shared" si="9"/>
        <v>15995668</v>
      </c>
      <c r="J33" s="31"/>
      <c r="K33" s="51"/>
      <c r="L33" s="51"/>
      <c r="M33" s="54">
        <v>112900</v>
      </c>
      <c r="N33" s="51" t="s">
        <v>34</v>
      </c>
      <c r="O33" s="33"/>
      <c r="P33" s="55">
        <f t="shared" si="4"/>
        <v>16108568</v>
      </c>
      <c r="Q33" s="1"/>
      <c r="R33" s="51" t="e">
        <f t="shared" si="10"/>
        <v>#VALUE!</v>
      </c>
      <c r="T33" s="51">
        <v>78859</v>
      </c>
      <c r="U33" s="51"/>
      <c r="V33" s="53" t="e">
        <f t="shared" si="2"/>
        <v>#VALUE!</v>
      </c>
      <c r="W33" s="1"/>
      <c r="X33" s="56">
        <v>53893.3</v>
      </c>
      <c r="Y33" s="56">
        <v>45346.22</v>
      </c>
      <c r="Z33" s="1"/>
      <c r="AA33" s="1"/>
      <c r="AB33" s="1"/>
      <c r="AC33" s="1"/>
      <c r="AD33" s="1"/>
      <c r="AE33" s="1"/>
    </row>
    <row r="34" spans="1:31" ht="15" thickBot="1" x14ac:dyDescent="0.4">
      <c r="A34" s="49" t="s">
        <v>62</v>
      </c>
      <c r="B34" s="50">
        <v>6952745</v>
      </c>
      <c r="C34" s="28"/>
      <c r="D34" s="51">
        <f t="shared" si="8"/>
        <v>0</v>
      </c>
      <c r="E34" s="52">
        <v>0</v>
      </c>
      <c r="F34" s="51" t="s">
        <v>34</v>
      </c>
      <c r="G34" s="51">
        <f t="shared" si="1"/>
        <v>6952745</v>
      </c>
      <c r="H34" s="51">
        <v>0</v>
      </c>
      <c r="I34" s="51">
        <f t="shared" si="9"/>
        <v>6952745</v>
      </c>
      <c r="J34" s="31"/>
      <c r="K34" s="51"/>
      <c r="L34" s="51"/>
      <c r="M34" s="54">
        <v>84500</v>
      </c>
      <c r="N34" s="51" t="s">
        <v>34</v>
      </c>
      <c r="O34" s="33"/>
      <c r="P34" s="55">
        <f t="shared" si="4"/>
        <v>7037245</v>
      </c>
      <c r="Q34" s="1"/>
      <c r="R34" s="51" t="e">
        <f t="shared" si="10"/>
        <v>#VALUE!</v>
      </c>
      <c r="T34" s="51">
        <v>93800</v>
      </c>
      <c r="U34" s="51"/>
      <c r="V34" s="53" t="e">
        <f t="shared" si="2"/>
        <v>#VALUE!</v>
      </c>
      <c r="W34" s="1"/>
      <c r="X34" s="56">
        <v>81334.84</v>
      </c>
      <c r="Y34" s="56">
        <v>71018.929999999993</v>
      </c>
      <c r="Z34" s="1"/>
      <c r="AA34" s="1"/>
      <c r="AB34" s="1"/>
      <c r="AC34" s="1"/>
      <c r="AD34" s="1"/>
      <c r="AE34" s="1"/>
    </row>
    <row r="35" spans="1:31" ht="15" thickBot="1" x14ac:dyDescent="0.4">
      <c r="A35" s="57" t="s">
        <v>63</v>
      </c>
      <c r="B35" s="58">
        <v>6278290</v>
      </c>
      <c r="C35" s="28"/>
      <c r="D35" s="59">
        <f t="shared" si="0"/>
        <v>0</v>
      </c>
      <c r="E35" s="60">
        <v>0</v>
      </c>
      <c r="F35" s="59" t="s">
        <v>34</v>
      </c>
      <c r="G35" s="59">
        <f>D35+B35</f>
        <v>6278290</v>
      </c>
      <c r="H35" s="59">
        <v>0</v>
      </c>
      <c r="I35" s="59">
        <f t="shared" si="9"/>
        <v>6278290</v>
      </c>
      <c r="J35" s="31"/>
      <c r="K35" s="59"/>
      <c r="L35" s="59"/>
      <c r="M35" s="61">
        <v>77700</v>
      </c>
      <c r="N35" s="59" t="s">
        <v>34</v>
      </c>
      <c r="O35" s="23"/>
      <c r="P35" s="59">
        <f t="shared" si="4"/>
        <v>6355990</v>
      </c>
      <c r="Q35" s="1"/>
      <c r="R35" s="59" t="e">
        <f>N35+F35</f>
        <v>#VALUE!</v>
      </c>
      <c r="T35" s="59">
        <v>83514.83</v>
      </c>
      <c r="U35" s="59"/>
      <c r="V35" s="62" t="e">
        <f t="shared" si="2"/>
        <v>#VALUE!</v>
      </c>
      <c r="W35" s="1"/>
      <c r="X35" s="63">
        <v>0</v>
      </c>
      <c r="Y35" s="63">
        <v>0</v>
      </c>
      <c r="Z35" s="1"/>
      <c r="AA35" s="1"/>
      <c r="AB35" s="1"/>
      <c r="AC35" s="1"/>
      <c r="AD35" s="1"/>
      <c r="AE35" s="1"/>
    </row>
    <row r="36" spans="1:31" ht="15" thickBot="1" x14ac:dyDescent="0.4">
      <c r="A36" s="57" t="s">
        <v>64</v>
      </c>
      <c r="B36" s="58">
        <v>7070175</v>
      </c>
      <c r="C36" s="28"/>
      <c r="D36" s="59">
        <f t="shared" si="0"/>
        <v>0</v>
      </c>
      <c r="E36" s="60">
        <v>0</v>
      </c>
      <c r="F36" s="59" t="s">
        <v>34</v>
      </c>
      <c r="G36" s="59">
        <f>D36+B36</f>
        <v>7070175</v>
      </c>
      <c r="H36" s="59">
        <v>0</v>
      </c>
      <c r="I36" s="59">
        <f t="shared" si="9"/>
        <v>7070175</v>
      </c>
      <c r="J36" s="31"/>
      <c r="K36" s="59"/>
      <c r="L36" s="59"/>
      <c r="M36" s="61">
        <v>91600</v>
      </c>
      <c r="N36" s="59" t="s">
        <v>34</v>
      </c>
      <c r="O36" s="23"/>
      <c r="P36" s="59">
        <f t="shared" si="4"/>
        <v>7161775</v>
      </c>
      <c r="Q36" s="1"/>
      <c r="R36" s="59" t="e">
        <f t="shared" ref="R36:R39" si="11">N36+F36</f>
        <v>#VALUE!</v>
      </c>
      <c r="T36" s="59">
        <v>224743.46000000002</v>
      </c>
      <c r="U36" s="59"/>
      <c r="V36" s="62" t="e">
        <f t="shared" si="2"/>
        <v>#VALUE!</v>
      </c>
      <c r="W36" s="1"/>
      <c r="X36" s="63">
        <v>205637</v>
      </c>
      <c r="Y36" s="63">
        <v>224743</v>
      </c>
      <c r="Z36" s="1"/>
      <c r="AA36" s="1"/>
      <c r="AB36" s="1"/>
      <c r="AC36" s="1"/>
      <c r="AD36" s="1"/>
      <c r="AE36" s="1"/>
    </row>
    <row r="37" spans="1:31" ht="15" thickBot="1" x14ac:dyDescent="0.4">
      <c r="A37" s="57" t="s">
        <v>65</v>
      </c>
      <c r="B37" s="58">
        <v>2424060</v>
      </c>
      <c r="C37" s="28"/>
      <c r="D37" s="59">
        <f t="shared" si="0"/>
        <v>0</v>
      </c>
      <c r="E37" s="60">
        <v>0</v>
      </c>
      <c r="F37" s="59" t="s">
        <v>34</v>
      </c>
      <c r="G37" s="59">
        <f>D37+B37</f>
        <v>2424060</v>
      </c>
      <c r="H37" s="59">
        <v>0</v>
      </c>
      <c r="I37" s="59">
        <f t="shared" si="9"/>
        <v>2424060</v>
      </c>
      <c r="J37" s="31"/>
      <c r="K37" s="59"/>
      <c r="L37" s="59"/>
      <c r="M37" s="61">
        <v>42300</v>
      </c>
      <c r="N37" s="59" t="s">
        <v>34</v>
      </c>
      <c r="O37" s="23"/>
      <c r="P37" s="59">
        <f t="shared" si="4"/>
        <v>2466360</v>
      </c>
      <c r="Q37" s="1"/>
      <c r="R37" s="59" t="e">
        <f t="shared" si="11"/>
        <v>#VALUE!</v>
      </c>
      <c r="T37" s="59">
        <v>68000.98000000001</v>
      </c>
      <c r="U37" s="59"/>
      <c r="V37" s="62" t="e">
        <f t="shared" si="2"/>
        <v>#VALUE!</v>
      </c>
      <c r="W37" s="1"/>
      <c r="X37" s="63">
        <v>57044.41</v>
      </c>
      <c r="Y37" s="63">
        <v>57044.41</v>
      </c>
      <c r="Z37" s="1"/>
      <c r="AA37" s="1"/>
      <c r="AB37" s="1"/>
      <c r="AC37" s="1"/>
      <c r="AD37" s="1"/>
      <c r="AE37" s="1"/>
    </row>
    <row r="38" spans="1:31" ht="15" thickBot="1" x14ac:dyDescent="0.4">
      <c r="A38" s="57" t="s">
        <v>66</v>
      </c>
      <c r="B38" s="58">
        <v>7070175</v>
      </c>
      <c r="C38" s="28"/>
      <c r="D38" s="59">
        <f t="shared" si="0"/>
        <v>0</v>
      </c>
      <c r="E38" s="60">
        <v>0</v>
      </c>
      <c r="F38" s="59" t="s">
        <v>34</v>
      </c>
      <c r="G38" s="59">
        <f>D38+B38</f>
        <v>7070175</v>
      </c>
      <c r="H38" s="59">
        <v>0</v>
      </c>
      <c r="I38" s="59">
        <f t="shared" si="9"/>
        <v>7070175</v>
      </c>
      <c r="J38" s="31"/>
      <c r="K38" s="59"/>
      <c r="L38" s="59"/>
      <c r="M38" s="61">
        <v>69800</v>
      </c>
      <c r="N38" s="59" t="s">
        <v>34</v>
      </c>
      <c r="O38" s="23"/>
      <c r="P38" s="59">
        <f t="shared" si="4"/>
        <v>7139975</v>
      </c>
      <c r="Q38" s="1"/>
      <c r="R38" s="59" t="e">
        <f t="shared" si="11"/>
        <v>#VALUE!</v>
      </c>
      <c r="T38" s="59">
        <v>154267.5</v>
      </c>
      <c r="U38" s="59"/>
      <c r="V38" s="62" t="e">
        <f t="shared" si="2"/>
        <v>#VALUE!</v>
      </c>
      <c r="W38" s="1"/>
      <c r="X38" s="63">
        <v>143831.87</v>
      </c>
      <c r="Y38" s="63">
        <v>143831.87</v>
      </c>
      <c r="Z38" s="1"/>
      <c r="AA38" s="1"/>
      <c r="AB38" s="1"/>
      <c r="AC38" s="1"/>
      <c r="AD38" s="1"/>
      <c r="AE38" s="1"/>
    </row>
    <row r="39" spans="1:31" ht="15" thickBot="1" x14ac:dyDescent="0.4">
      <c r="A39" s="57" t="s">
        <v>67</v>
      </c>
      <c r="B39" s="58">
        <v>33632828</v>
      </c>
      <c r="C39" s="28"/>
      <c r="D39" s="59">
        <f t="shared" si="0"/>
        <v>0</v>
      </c>
      <c r="E39" s="60">
        <v>0</v>
      </c>
      <c r="F39" s="59" t="s">
        <v>34</v>
      </c>
      <c r="G39" s="59">
        <f>D39+B39</f>
        <v>33632828</v>
      </c>
      <c r="H39" s="59">
        <v>0</v>
      </c>
      <c r="I39" s="59">
        <f>H39+G39</f>
        <v>33632828</v>
      </c>
      <c r="J39" s="31"/>
      <c r="K39" s="59"/>
      <c r="L39" s="59"/>
      <c r="M39" s="61">
        <v>223300</v>
      </c>
      <c r="N39" s="59" t="s">
        <v>34</v>
      </c>
      <c r="O39" s="23"/>
      <c r="P39" s="59">
        <f t="shared" si="4"/>
        <v>33856128</v>
      </c>
      <c r="Q39" s="1"/>
      <c r="R39" s="59" t="e">
        <f t="shared" si="11"/>
        <v>#VALUE!</v>
      </c>
      <c r="T39" s="59">
        <v>686866.58000000007</v>
      </c>
      <c r="U39" s="59"/>
      <c r="V39" s="62" t="e">
        <f t="shared" si="2"/>
        <v>#VALUE!</v>
      </c>
      <c r="W39" s="1"/>
      <c r="X39" s="63">
        <v>686867</v>
      </c>
      <c r="Y39" s="63">
        <v>686867</v>
      </c>
      <c r="Z39" s="1"/>
      <c r="AA39" s="1"/>
      <c r="AB39" s="1"/>
      <c r="AC39" s="1"/>
      <c r="AD39" s="1"/>
      <c r="AE39" s="1"/>
    </row>
    <row r="40" spans="1:31" ht="15" thickBot="1" x14ac:dyDescent="0.4">
      <c r="A40" s="64" t="s">
        <v>68</v>
      </c>
      <c r="B40" s="65">
        <v>5643403</v>
      </c>
      <c r="C40" s="28"/>
      <c r="D40" s="66">
        <f t="shared" si="0"/>
        <v>0</v>
      </c>
      <c r="E40" s="67">
        <v>0</v>
      </c>
      <c r="F40" s="66" t="s">
        <v>34</v>
      </c>
      <c r="G40" s="66">
        <f>B40+D40</f>
        <v>5643403</v>
      </c>
      <c r="H40" s="66">
        <v>0</v>
      </c>
      <c r="I40" s="96">
        <f>H40+G40</f>
        <v>5643403</v>
      </c>
      <c r="J40" s="31"/>
      <c r="K40" s="66"/>
      <c r="L40" s="66"/>
      <c r="M40" s="69">
        <v>53500</v>
      </c>
      <c r="N40" s="66" t="s">
        <v>34</v>
      </c>
      <c r="O40" s="23"/>
      <c r="P40" s="66">
        <f t="shared" si="4"/>
        <v>5696903</v>
      </c>
      <c r="Q40" s="1"/>
      <c r="R40" s="66" t="e">
        <f>N40+F40</f>
        <v>#VALUE!</v>
      </c>
      <c r="T40" s="66">
        <v>136626.4</v>
      </c>
      <c r="U40" s="66"/>
      <c r="V40" s="68" t="e">
        <f t="shared" si="2"/>
        <v>#VALUE!</v>
      </c>
      <c r="W40" s="1"/>
      <c r="X40" s="70">
        <v>93287.13</v>
      </c>
      <c r="Y40" s="70">
        <v>93287.13</v>
      </c>
      <c r="Z40" s="1"/>
      <c r="AA40" s="1"/>
      <c r="AB40" s="1"/>
      <c r="AC40" s="1"/>
      <c r="AD40" s="1"/>
      <c r="AE40" s="1"/>
    </row>
    <row r="41" spans="1:31" ht="15" thickBot="1" x14ac:dyDescent="0.4">
      <c r="A41" s="64" t="s">
        <v>69</v>
      </c>
      <c r="B41" s="65">
        <v>3463604</v>
      </c>
      <c r="C41" s="28"/>
      <c r="D41" s="66">
        <f t="shared" si="0"/>
        <v>0</v>
      </c>
      <c r="E41" s="67">
        <v>0</v>
      </c>
      <c r="F41" s="66" t="s">
        <v>34</v>
      </c>
      <c r="G41" s="66">
        <f>B41+D41</f>
        <v>3463604</v>
      </c>
      <c r="H41" s="66">
        <v>0</v>
      </c>
      <c r="I41" s="96">
        <f t="shared" ref="I41:I44" si="12">H41+G41</f>
        <v>3463604</v>
      </c>
      <c r="J41" s="31"/>
      <c r="K41" s="66"/>
      <c r="L41" s="66"/>
      <c r="M41" s="69">
        <v>0</v>
      </c>
      <c r="N41" s="66" t="s">
        <v>34</v>
      </c>
      <c r="O41" s="23"/>
      <c r="P41" s="66">
        <f>I41+K41+L41+M41</f>
        <v>3463604</v>
      </c>
      <c r="Q41" s="1"/>
      <c r="R41" s="66" t="e">
        <f t="shared" ref="R41:R44" si="13">N41+F41</f>
        <v>#VALUE!</v>
      </c>
      <c r="T41" s="66">
        <v>0</v>
      </c>
      <c r="U41" s="66"/>
      <c r="V41" s="68" t="e">
        <f t="shared" si="2"/>
        <v>#VALUE!</v>
      </c>
      <c r="W41" s="1"/>
      <c r="X41" s="70"/>
      <c r="Y41" s="70"/>
      <c r="Z41" s="1"/>
      <c r="AA41" s="1"/>
      <c r="AB41" s="1"/>
      <c r="AC41" s="1"/>
      <c r="AD41" s="1"/>
      <c r="AE41" s="1"/>
    </row>
    <row r="42" spans="1:31" ht="15" thickBot="1" x14ac:dyDescent="0.4">
      <c r="A42" s="64" t="s">
        <v>70</v>
      </c>
      <c r="B42" s="65">
        <v>1497058</v>
      </c>
      <c r="C42" s="28"/>
      <c r="D42" s="66">
        <f t="shared" si="0"/>
        <v>0</v>
      </c>
      <c r="E42" s="67">
        <v>0</v>
      </c>
      <c r="F42" s="66" t="s">
        <v>34</v>
      </c>
      <c r="G42" s="66">
        <f>B42+D42</f>
        <v>1497058</v>
      </c>
      <c r="H42" s="66">
        <v>0</v>
      </c>
      <c r="I42" s="96">
        <f t="shared" si="12"/>
        <v>1497058</v>
      </c>
      <c r="J42" s="31"/>
      <c r="K42" s="66"/>
      <c r="L42" s="66"/>
      <c r="M42" s="69">
        <v>70600</v>
      </c>
      <c r="N42" s="66" t="s">
        <v>34</v>
      </c>
      <c r="O42" s="23"/>
      <c r="P42" s="66">
        <f t="shared" si="4"/>
        <v>1567658</v>
      </c>
      <c r="Q42" s="1"/>
      <c r="R42" s="66" t="e">
        <f t="shared" si="13"/>
        <v>#VALUE!</v>
      </c>
      <c r="T42" s="66">
        <v>65968.2</v>
      </c>
      <c r="U42" s="66"/>
      <c r="V42" s="68" t="e">
        <f t="shared" si="2"/>
        <v>#VALUE!</v>
      </c>
      <c r="W42" s="1"/>
      <c r="X42" s="70">
        <v>60245.59</v>
      </c>
      <c r="Y42" s="70">
        <v>57466.13</v>
      </c>
      <c r="Z42" s="1"/>
      <c r="AA42" s="1"/>
      <c r="AB42" s="1"/>
      <c r="AC42" s="1"/>
      <c r="AD42" s="1"/>
      <c r="AE42" s="1"/>
    </row>
    <row r="43" spans="1:31" ht="15" thickBot="1" x14ac:dyDescent="0.4">
      <c r="A43" s="64" t="s">
        <v>71</v>
      </c>
      <c r="B43" s="65">
        <v>11712098</v>
      </c>
      <c r="C43" s="28"/>
      <c r="D43" s="66">
        <f t="shared" si="0"/>
        <v>0</v>
      </c>
      <c r="E43" s="67">
        <v>0</v>
      </c>
      <c r="F43" s="66" t="s">
        <v>34</v>
      </c>
      <c r="G43" s="66">
        <f>B43+D43</f>
        <v>11712098</v>
      </c>
      <c r="H43" s="66">
        <v>0</v>
      </c>
      <c r="I43" s="96">
        <f t="shared" si="12"/>
        <v>11712098</v>
      </c>
      <c r="J43" s="31"/>
      <c r="K43" s="66"/>
      <c r="L43" s="66"/>
      <c r="M43" s="69">
        <v>102500</v>
      </c>
      <c r="N43" s="66" t="s">
        <v>34</v>
      </c>
      <c r="O43" s="23"/>
      <c r="P43" s="66">
        <f t="shared" si="4"/>
        <v>11814598</v>
      </c>
      <c r="Q43" s="1"/>
      <c r="R43" s="66" t="e">
        <f t="shared" si="13"/>
        <v>#VALUE!</v>
      </c>
      <c r="T43" s="66">
        <v>201000</v>
      </c>
      <c r="U43" s="66">
        <v>99000</v>
      </c>
      <c r="V43" s="68" t="e">
        <f t="shared" si="2"/>
        <v>#VALUE!</v>
      </c>
      <c r="W43" s="1"/>
      <c r="X43" s="70"/>
      <c r="Y43" s="70"/>
      <c r="Z43" s="1"/>
      <c r="AA43" s="1"/>
      <c r="AB43" s="1"/>
      <c r="AC43" s="1"/>
      <c r="AD43" s="1"/>
      <c r="AE43" s="1"/>
    </row>
    <row r="44" spans="1:31" ht="15" thickBot="1" x14ac:dyDescent="0.4">
      <c r="A44" s="64" t="s">
        <v>72</v>
      </c>
      <c r="B44" s="65">
        <v>3037964</v>
      </c>
      <c r="C44" s="28"/>
      <c r="D44" s="66">
        <f t="shared" si="0"/>
        <v>0</v>
      </c>
      <c r="E44" s="67">
        <v>0</v>
      </c>
      <c r="F44" s="66" t="s">
        <v>34</v>
      </c>
      <c r="G44" s="66">
        <f>B44+D44</f>
        <v>3037964</v>
      </c>
      <c r="H44" s="66">
        <v>0</v>
      </c>
      <c r="I44" s="96">
        <f t="shared" si="12"/>
        <v>3037964</v>
      </c>
      <c r="J44" s="31"/>
      <c r="K44" s="66"/>
      <c r="L44" s="66"/>
      <c r="M44" s="69">
        <v>10400</v>
      </c>
      <c r="N44" s="66" t="s">
        <v>34</v>
      </c>
      <c r="O44" s="23"/>
      <c r="P44" s="66">
        <f t="shared" si="4"/>
        <v>3048364</v>
      </c>
      <c r="Q44" s="1"/>
      <c r="R44" s="66" t="e">
        <f t="shared" si="13"/>
        <v>#VALUE!</v>
      </c>
      <c r="T44" s="66">
        <v>24375</v>
      </c>
      <c r="U44" s="66"/>
      <c r="V44" s="68" t="e">
        <f t="shared" si="2"/>
        <v>#VALUE!</v>
      </c>
      <c r="W44" s="1"/>
      <c r="X44" s="70"/>
      <c r="Y44" s="70"/>
      <c r="Z44" s="1"/>
      <c r="AA44" s="1"/>
      <c r="AB44" s="1"/>
      <c r="AC44" s="1"/>
      <c r="AD44" s="1"/>
      <c r="AE44" s="1"/>
    </row>
    <row r="45" spans="1:31" ht="15" thickBot="1" x14ac:dyDescent="0.4">
      <c r="A45" s="71" t="s">
        <v>73</v>
      </c>
      <c r="B45" s="72">
        <v>5552313</v>
      </c>
      <c r="C45" s="28"/>
      <c r="D45" s="73">
        <f>E45*B45</f>
        <v>0</v>
      </c>
      <c r="E45" s="74">
        <v>0</v>
      </c>
      <c r="F45" s="73" t="s">
        <v>34</v>
      </c>
      <c r="G45" s="73">
        <f t="shared" ref="G45:G60" si="14">D45+B45</f>
        <v>5552313</v>
      </c>
      <c r="H45" s="73">
        <v>0</v>
      </c>
      <c r="I45" s="73">
        <f>H45+G45</f>
        <v>5552313</v>
      </c>
      <c r="J45" s="31"/>
      <c r="K45" s="73"/>
      <c r="L45" s="73"/>
      <c r="M45" s="75">
        <v>81000</v>
      </c>
      <c r="N45" s="73" t="s">
        <v>34</v>
      </c>
      <c r="O45" s="23"/>
      <c r="P45" s="73">
        <f t="shared" si="4"/>
        <v>5633313</v>
      </c>
      <c r="Q45" s="1"/>
      <c r="R45" s="73" t="e">
        <f>N45+F45</f>
        <v>#VALUE!</v>
      </c>
      <c r="T45" s="73">
        <v>42922.21</v>
      </c>
      <c r="U45" s="73"/>
      <c r="V45" s="73" t="e">
        <f t="shared" si="2"/>
        <v>#VALUE!</v>
      </c>
      <c r="W45" s="1"/>
      <c r="X45" s="76">
        <v>0</v>
      </c>
      <c r="Y45" s="76">
        <v>0</v>
      </c>
      <c r="Z45" s="1"/>
      <c r="AA45" s="1"/>
      <c r="AB45" s="1"/>
      <c r="AC45" s="1"/>
      <c r="AD45" s="1"/>
      <c r="AE45" s="1"/>
    </row>
    <row r="46" spans="1:31" ht="15" thickBot="1" x14ac:dyDescent="0.4">
      <c r="A46" s="71" t="s">
        <v>74</v>
      </c>
      <c r="B46" s="72">
        <v>1818659</v>
      </c>
      <c r="C46" s="28"/>
      <c r="D46" s="73">
        <f t="shared" ref="D46:D60" si="15">E46*B46</f>
        <v>0</v>
      </c>
      <c r="E46" s="74">
        <v>0</v>
      </c>
      <c r="F46" s="73" t="s">
        <v>34</v>
      </c>
      <c r="G46" s="73">
        <f t="shared" si="14"/>
        <v>1818659</v>
      </c>
      <c r="H46" s="73">
        <v>0</v>
      </c>
      <c r="I46" s="73">
        <f t="shared" ref="I46:I60" si="16">H46+G46</f>
        <v>1818659</v>
      </c>
      <c r="J46" s="31"/>
      <c r="K46" s="73"/>
      <c r="L46" s="73"/>
      <c r="M46" s="75">
        <v>0</v>
      </c>
      <c r="N46" s="73" t="s">
        <v>34</v>
      </c>
      <c r="O46" s="23"/>
      <c r="P46" s="73">
        <f t="shared" si="4"/>
        <v>1818659</v>
      </c>
      <c r="Q46" s="1"/>
      <c r="R46" s="73" t="e">
        <f t="shared" ref="R46:R60" si="17">N46+F46</f>
        <v>#VALUE!</v>
      </c>
      <c r="T46" s="73">
        <v>24000</v>
      </c>
      <c r="U46" s="73"/>
      <c r="V46" s="73" t="e">
        <f t="shared" si="2"/>
        <v>#VALUE!</v>
      </c>
      <c r="W46" s="1"/>
      <c r="X46" s="76"/>
      <c r="Y46" s="76"/>
      <c r="Z46" s="1"/>
      <c r="AA46" s="1"/>
      <c r="AB46" s="1"/>
      <c r="AC46" s="1"/>
      <c r="AD46" s="1"/>
      <c r="AE46" s="1"/>
    </row>
    <row r="47" spans="1:31" ht="15" thickBot="1" x14ac:dyDescent="0.4">
      <c r="A47" s="71" t="s">
        <v>75</v>
      </c>
      <c r="B47" s="72">
        <v>1723472</v>
      </c>
      <c r="C47" s="28"/>
      <c r="D47" s="73">
        <f t="shared" si="15"/>
        <v>0</v>
      </c>
      <c r="E47" s="74">
        <v>0</v>
      </c>
      <c r="F47" s="73" t="s">
        <v>34</v>
      </c>
      <c r="G47" s="73">
        <f t="shared" si="14"/>
        <v>1723472</v>
      </c>
      <c r="H47" s="73">
        <v>0</v>
      </c>
      <c r="I47" s="73">
        <f t="shared" si="16"/>
        <v>1723472</v>
      </c>
      <c r="J47" s="31"/>
      <c r="K47" s="73"/>
      <c r="L47" s="73"/>
      <c r="M47" s="75">
        <v>10400</v>
      </c>
      <c r="N47" s="73" t="s">
        <v>34</v>
      </c>
      <c r="O47" s="23"/>
      <c r="P47" s="73">
        <f t="shared" si="4"/>
        <v>1733872</v>
      </c>
      <c r="Q47" s="1"/>
      <c r="R47" s="73" t="e">
        <f t="shared" si="17"/>
        <v>#VALUE!</v>
      </c>
      <c r="T47" s="73">
        <v>17632</v>
      </c>
      <c r="U47" s="73"/>
      <c r="V47" s="73" t="e">
        <f t="shared" si="2"/>
        <v>#VALUE!</v>
      </c>
      <c r="W47" s="1"/>
      <c r="X47" s="76"/>
      <c r="Y47" s="76"/>
      <c r="Z47" s="1"/>
      <c r="AA47" s="1"/>
      <c r="AB47" s="1"/>
      <c r="AC47" s="1"/>
      <c r="AD47" s="1"/>
      <c r="AE47" s="1"/>
    </row>
    <row r="48" spans="1:31" ht="15" thickBot="1" x14ac:dyDescent="0.4">
      <c r="A48" s="71" t="s">
        <v>76</v>
      </c>
      <c r="B48" s="72">
        <v>1520241</v>
      </c>
      <c r="C48" s="28"/>
      <c r="D48" s="73">
        <f t="shared" si="15"/>
        <v>0</v>
      </c>
      <c r="E48" s="74">
        <v>0</v>
      </c>
      <c r="F48" s="73" t="s">
        <v>34</v>
      </c>
      <c r="G48" s="73">
        <f t="shared" si="14"/>
        <v>1520241</v>
      </c>
      <c r="H48" s="73">
        <v>0</v>
      </c>
      <c r="I48" s="73">
        <f t="shared" si="16"/>
        <v>1520241</v>
      </c>
      <c r="J48" s="31"/>
      <c r="K48" s="73"/>
      <c r="L48" s="73"/>
      <c r="M48" s="75">
        <v>10400</v>
      </c>
      <c r="N48" s="73" t="s">
        <v>34</v>
      </c>
      <c r="O48" s="23"/>
      <c r="P48" s="73">
        <f t="shared" si="4"/>
        <v>1530641</v>
      </c>
      <c r="Q48" s="1"/>
      <c r="R48" s="73" t="e">
        <f t="shared" si="17"/>
        <v>#VALUE!</v>
      </c>
      <c r="T48" s="73">
        <v>16921</v>
      </c>
      <c r="U48" s="73"/>
      <c r="V48" s="73" t="e">
        <f t="shared" si="2"/>
        <v>#VALUE!</v>
      </c>
      <c r="W48" s="1"/>
      <c r="X48" s="76"/>
      <c r="Y48" s="76"/>
      <c r="Z48" s="1"/>
      <c r="AA48" s="1"/>
      <c r="AB48" s="1"/>
      <c r="AC48" s="1"/>
      <c r="AD48" s="1"/>
      <c r="AE48" s="1"/>
    </row>
    <row r="49" spans="1:31" ht="15" thickBot="1" x14ac:dyDescent="0.4">
      <c r="A49" s="71" t="s">
        <v>77</v>
      </c>
      <c r="B49" s="72">
        <v>2420120</v>
      </c>
      <c r="C49" s="28"/>
      <c r="D49" s="73">
        <f t="shared" si="15"/>
        <v>0</v>
      </c>
      <c r="E49" s="74">
        <v>0</v>
      </c>
      <c r="F49" s="73" t="s">
        <v>34</v>
      </c>
      <c r="G49" s="73">
        <f t="shared" si="14"/>
        <v>2420120</v>
      </c>
      <c r="H49" s="73">
        <v>0</v>
      </c>
      <c r="I49" s="73">
        <f t="shared" si="16"/>
        <v>2420120</v>
      </c>
      <c r="J49" s="31"/>
      <c r="K49" s="73"/>
      <c r="L49" s="73"/>
      <c r="M49" s="75">
        <v>42300</v>
      </c>
      <c r="N49" s="73" t="s">
        <v>34</v>
      </c>
      <c r="O49" s="23"/>
      <c r="P49" s="73">
        <f t="shared" si="4"/>
        <v>2462420</v>
      </c>
      <c r="Q49" s="1"/>
      <c r="R49" s="73" t="e">
        <f t="shared" si="17"/>
        <v>#VALUE!</v>
      </c>
      <c r="T49" s="73">
        <v>169789.39</v>
      </c>
      <c r="U49" s="73"/>
      <c r="V49" s="73" t="e">
        <f t="shared" si="2"/>
        <v>#VALUE!</v>
      </c>
      <c r="W49" s="1"/>
      <c r="X49" s="76">
        <v>111511.26</v>
      </c>
      <c r="Y49" s="76">
        <v>87627.91</v>
      </c>
      <c r="Z49" s="1"/>
      <c r="AA49" s="1"/>
      <c r="AB49" s="1"/>
      <c r="AC49" s="1"/>
      <c r="AD49" s="1"/>
      <c r="AE49" s="1"/>
    </row>
    <row r="50" spans="1:31" ht="15" thickBot="1" x14ac:dyDescent="0.4">
      <c r="A50" s="71" t="s">
        <v>78</v>
      </c>
      <c r="B50" s="72">
        <v>1234627</v>
      </c>
      <c r="C50" s="28"/>
      <c r="D50" s="73">
        <f t="shared" si="15"/>
        <v>0</v>
      </c>
      <c r="E50" s="74">
        <v>0</v>
      </c>
      <c r="F50" s="73" t="s">
        <v>34</v>
      </c>
      <c r="G50" s="73">
        <f t="shared" si="14"/>
        <v>1234627</v>
      </c>
      <c r="H50" s="73">
        <v>0</v>
      </c>
      <c r="I50" s="73">
        <f t="shared" si="16"/>
        <v>1234627</v>
      </c>
      <c r="J50" s="31"/>
      <c r="K50" s="73"/>
      <c r="L50" s="73"/>
      <c r="M50" s="75">
        <v>10400</v>
      </c>
      <c r="N50" s="73" t="s">
        <v>34</v>
      </c>
      <c r="O50" s="23"/>
      <c r="P50" s="73">
        <f t="shared" si="4"/>
        <v>1245027</v>
      </c>
      <c r="Q50" s="1"/>
      <c r="R50" s="73" t="e">
        <f t="shared" si="17"/>
        <v>#VALUE!</v>
      </c>
      <c r="T50" s="73">
        <v>18990</v>
      </c>
      <c r="U50" s="73"/>
      <c r="V50" s="73" t="e">
        <f t="shared" si="2"/>
        <v>#VALUE!</v>
      </c>
      <c r="W50" s="1"/>
      <c r="X50" s="76"/>
      <c r="Y50" s="76"/>
      <c r="Z50" s="1"/>
      <c r="AA50" s="1"/>
      <c r="AB50" s="1"/>
      <c r="AC50" s="1"/>
      <c r="AD50" s="1"/>
      <c r="AE50" s="1"/>
    </row>
    <row r="51" spans="1:31" ht="15" thickBot="1" x14ac:dyDescent="0.4">
      <c r="A51" s="71" t="s">
        <v>79</v>
      </c>
      <c r="B51" s="72">
        <v>3646163</v>
      </c>
      <c r="C51" s="28"/>
      <c r="D51" s="73">
        <f t="shared" si="15"/>
        <v>0</v>
      </c>
      <c r="E51" s="74">
        <v>0</v>
      </c>
      <c r="F51" s="73" t="s">
        <v>34</v>
      </c>
      <c r="G51" s="73">
        <f t="shared" si="14"/>
        <v>3646163</v>
      </c>
      <c r="H51" s="73">
        <v>0</v>
      </c>
      <c r="I51" s="73">
        <f t="shared" si="16"/>
        <v>3646163</v>
      </c>
      <c r="J51" s="31"/>
      <c r="K51" s="73"/>
      <c r="L51" s="73"/>
      <c r="M51" s="75">
        <v>105100</v>
      </c>
      <c r="N51" s="73" t="s">
        <v>34</v>
      </c>
      <c r="O51" s="23"/>
      <c r="P51" s="73">
        <f t="shared" si="4"/>
        <v>3751263</v>
      </c>
      <c r="Q51" s="1"/>
      <c r="R51" s="73" t="e">
        <f t="shared" si="17"/>
        <v>#VALUE!</v>
      </c>
      <c r="T51" s="73">
        <v>109742.65000000001</v>
      </c>
      <c r="U51" s="73">
        <v>54052</v>
      </c>
      <c r="V51" s="73" t="e">
        <f t="shared" si="2"/>
        <v>#VALUE!</v>
      </c>
      <c r="W51" s="1"/>
      <c r="X51" s="76"/>
      <c r="Y51" s="76"/>
      <c r="Z51" s="1"/>
      <c r="AA51" s="1"/>
      <c r="AB51" s="1"/>
      <c r="AC51" s="1"/>
      <c r="AD51" s="1"/>
      <c r="AE51" s="1"/>
    </row>
    <row r="52" spans="1:31" ht="15" thickBot="1" x14ac:dyDescent="0.4">
      <c r="A52" s="71" t="s">
        <v>80</v>
      </c>
      <c r="B52" s="72">
        <v>45597036</v>
      </c>
      <c r="C52" s="28"/>
      <c r="D52" s="73">
        <f t="shared" si="15"/>
        <v>0</v>
      </c>
      <c r="E52" s="74">
        <v>0</v>
      </c>
      <c r="F52" s="73" t="s">
        <v>34</v>
      </c>
      <c r="G52" s="73">
        <f t="shared" si="14"/>
        <v>45597036</v>
      </c>
      <c r="H52" s="73">
        <v>0</v>
      </c>
      <c r="I52" s="73">
        <f t="shared" si="16"/>
        <v>45597036</v>
      </c>
      <c r="J52" s="31"/>
      <c r="K52" s="73"/>
      <c r="L52" s="73"/>
      <c r="M52" s="75">
        <v>206000</v>
      </c>
      <c r="N52" s="73" t="s">
        <v>34</v>
      </c>
      <c r="O52" s="23"/>
      <c r="P52" s="73">
        <f t="shared" si="4"/>
        <v>45803036</v>
      </c>
      <c r="Q52" s="1"/>
      <c r="R52" s="73" t="e">
        <f t="shared" si="17"/>
        <v>#VALUE!</v>
      </c>
      <c r="T52" s="73">
        <v>410646.35000000003</v>
      </c>
      <c r="U52" s="73"/>
      <c r="V52" s="73" t="e">
        <f t="shared" si="2"/>
        <v>#VALUE!</v>
      </c>
      <c r="W52" s="1"/>
      <c r="X52" s="76">
        <v>190595.96</v>
      </c>
      <c r="Y52" s="76">
        <v>256923.48</v>
      </c>
      <c r="Z52" s="1"/>
      <c r="AA52" s="1"/>
      <c r="AB52" s="1"/>
      <c r="AC52" s="1"/>
      <c r="AD52" s="1"/>
      <c r="AE52" s="1"/>
    </row>
    <row r="53" spans="1:31" ht="15" thickBot="1" x14ac:dyDescent="0.4">
      <c r="A53" s="71" t="s">
        <v>81</v>
      </c>
      <c r="B53" s="72">
        <v>1303485</v>
      </c>
      <c r="C53" s="28"/>
      <c r="D53" s="73">
        <f t="shared" si="15"/>
        <v>0</v>
      </c>
      <c r="E53" s="74">
        <v>0</v>
      </c>
      <c r="F53" s="73" t="s">
        <v>34</v>
      </c>
      <c r="G53" s="73">
        <f t="shared" si="14"/>
        <v>1303485</v>
      </c>
      <c r="H53" s="73">
        <v>0</v>
      </c>
      <c r="I53" s="73">
        <f t="shared" si="16"/>
        <v>1303485</v>
      </c>
      <c r="J53" s="31"/>
      <c r="K53" s="77"/>
      <c r="L53" s="73"/>
      <c r="M53" s="75">
        <v>10400</v>
      </c>
      <c r="N53" s="73" t="s">
        <v>34</v>
      </c>
      <c r="O53" s="23"/>
      <c r="P53" s="73">
        <f t="shared" si="4"/>
        <v>1313885</v>
      </c>
      <c r="Q53" s="1"/>
      <c r="R53" s="73" t="e">
        <f t="shared" si="17"/>
        <v>#VALUE!</v>
      </c>
      <c r="T53" s="73">
        <v>5000</v>
      </c>
      <c r="U53" s="73"/>
      <c r="V53" s="73" t="e">
        <f t="shared" si="2"/>
        <v>#VALUE!</v>
      </c>
      <c r="W53" s="1"/>
      <c r="X53" s="76"/>
      <c r="Y53" s="76"/>
      <c r="Z53" s="1"/>
      <c r="AA53" s="1"/>
      <c r="AB53" s="1"/>
      <c r="AC53" s="1"/>
      <c r="AD53" s="1"/>
      <c r="AE53" s="1"/>
    </row>
    <row r="54" spans="1:31" ht="15" thickBot="1" x14ac:dyDescent="0.4">
      <c r="A54" s="71" t="s">
        <v>82</v>
      </c>
      <c r="B54" s="72">
        <v>1794756</v>
      </c>
      <c r="C54" s="28"/>
      <c r="D54" s="73">
        <f t="shared" si="15"/>
        <v>0</v>
      </c>
      <c r="E54" s="74">
        <v>0</v>
      </c>
      <c r="F54" s="73" t="s">
        <v>34</v>
      </c>
      <c r="G54" s="73">
        <f t="shared" si="14"/>
        <v>1794756</v>
      </c>
      <c r="H54" s="73">
        <v>0</v>
      </c>
      <c r="I54" s="73">
        <f t="shared" si="16"/>
        <v>1794756</v>
      </c>
      <c r="J54" s="31"/>
      <c r="K54" s="73"/>
      <c r="L54" s="73"/>
      <c r="M54" s="75">
        <v>73200</v>
      </c>
      <c r="N54" s="73" t="s">
        <v>34</v>
      </c>
      <c r="O54" s="23"/>
      <c r="P54" s="73">
        <f>I54+K54+L54+M54</f>
        <v>1867956</v>
      </c>
      <c r="Q54" s="1"/>
      <c r="R54" s="73" t="e">
        <f t="shared" si="17"/>
        <v>#VALUE!</v>
      </c>
      <c r="T54" s="73">
        <v>31132.890000000003</v>
      </c>
      <c r="U54" s="73"/>
      <c r="V54" s="73" t="e">
        <f t="shared" si="2"/>
        <v>#VALUE!</v>
      </c>
      <c r="W54" s="1"/>
      <c r="X54" s="76">
        <v>22911.41</v>
      </c>
      <c r="Y54" s="76">
        <v>22911.41</v>
      </c>
      <c r="Z54" s="1"/>
      <c r="AA54" s="1"/>
      <c r="AB54" s="1"/>
      <c r="AC54" s="1"/>
      <c r="AD54" s="1"/>
      <c r="AE54" s="1"/>
    </row>
    <row r="55" spans="1:31" ht="15" thickBot="1" x14ac:dyDescent="0.4">
      <c r="A55" s="71" t="s">
        <v>83</v>
      </c>
      <c r="B55" s="72">
        <v>1101252</v>
      </c>
      <c r="C55" s="28"/>
      <c r="D55" s="73">
        <f t="shared" si="15"/>
        <v>0</v>
      </c>
      <c r="E55" s="74">
        <v>0</v>
      </c>
      <c r="F55" s="73" t="s">
        <v>34</v>
      </c>
      <c r="G55" s="73">
        <f t="shared" si="14"/>
        <v>1101252</v>
      </c>
      <c r="H55" s="73">
        <v>0</v>
      </c>
      <c r="I55" s="73">
        <f t="shared" si="16"/>
        <v>1101252</v>
      </c>
      <c r="J55" s="31"/>
      <c r="K55" s="73"/>
      <c r="L55" s="73"/>
      <c r="M55" s="75">
        <v>10400</v>
      </c>
      <c r="N55" s="73" t="s">
        <v>34</v>
      </c>
      <c r="O55" s="23"/>
      <c r="P55" s="73">
        <f t="shared" si="4"/>
        <v>1111652</v>
      </c>
      <c r="Q55" s="1"/>
      <c r="R55" s="73" t="e">
        <f t="shared" si="17"/>
        <v>#VALUE!</v>
      </c>
      <c r="T55" s="73">
        <v>20768</v>
      </c>
      <c r="U55" s="73"/>
      <c r="V55" s="73" t="e">
        <f t="shared" si="2"/>
        <v>#VALUE!</v>
      </c>
      <c r="W55" s="1"/>
      <c r="X55" s="76"/>
      <c r="Y55" s="76"/>
      <c r="Z55" s="1"/>
      <c r="AA55" s="1"/>
      <c r="AB55" s="1"/>
      <c r="AC55" s="1"/>
      <c r="AD55" s="1"/>
      <c r="AE55" s="1"/>
    </row>
    <row r="56" spans="1:31" ht="15" thickBot="1" x14ac:dyDescent="0.4">
      <c r="A56" s="71" t="s">
        <v>84</v>
      </c>
      <c r="B56" s="72">
        <v>1764765</v>
      </c>
      <c r="C56" s="28"/>
      <c r="D56" s="73">
        <f t="shared" si="15"/>
        <v>0</v>
      </c>
      <c r="E56" s="74">
        <v>0</v>
      </c>
      <c r="F56" s="73" t="s">
        <v>34</v>
      </c>
      <c r="G56" s="73">
        <f t="shared" si="14"/>
        <v>1764765</v>
      </c>
      <c r="H56" s="73">
        <v>0</v>
      </c>
      <c r="I56" s="73">
        <f t="shared" si="16"/>
        <v>1764765</v>
      </c>
      <c r="J56" s="31"/>
      <c r="K56" s="73"/>
      <c r="L56" s="73"/>
      <c r="M56" s="75">
        <v>41300</v>
      </c>
      <c r="N56" s="73" t="s">
        <v>34</v>
      </c>
      <c r="O56" s="23"/>
      <c r="P56" s="73">
        <f t="shared" si="4"/>
        <v>1806065</v>
      </c>
      <c r="Q56" s="1"/>
      <c r="R56" s="73" t="e">
        <f t="shared" si="17"/>
        <v>#VALUE!</v>
      </c>
      <c r="T56" s="73">
        <v>54203</v>
      </c>
      <c r="U56" s="73"/>
      <c r="V56" s="73" t="e">
        <f t="shared" si="2"/>
        <v>#VALUE!</v>
      </c>
      <c r="W56" s="1"/>
      <c r="X56" s="76">
        <v>54203</v>
      </c>
      <c r="Y56" s="76">
        <v>54203</v>
      </c>
      <c r="Z56" s="1"/>
      <c r="AA56" s="1"/>
      <c r="AB56" s="1"/>
      <c r="AC56" s="1"/>
      <c r="AD56" s="1"/>
      <c r="AE56" s="1"/>
    </row>
    <row r="57" spans="1:31" ht="15" thickBot="1" x14ac:dyDescent="0.4">
      <c r="A57" s="71" t="s">
        <v>85</v>
      </c>
      <c r="B57" s="72">
        <v>1257177</v>
      </c>
      <c r="C57" s="28"/>
      <c r="D57" s="73">
        <f t="shared" si="15"/>
        <v>0</v>
      </c>
      <c r="E57" s="74">
        <v>0</v>
      </c>
      <c r="F57" s="73">
        <v>0</v>
      </c>
      <c r="G57" s="73">
        <f t="shared" si="14"/>
        <v>1257177</v>
      </c>
      <c r="H57" s="73">
        <v>0</v>
      </c>
      <c r="I57" s="73">
        <f t="shared" si="16"/>
        <v>1257177</v>
      </c>
      <c r="J57" s="31"/>
      <c r="K57" s="73"/>
      <c r="L57" s="73"/>
      <c r="M57" s="75">
        <v>52700</v>
      </c>
      <c r="N57" s="73" t="s">
        <v>34</v>
      </c>
      <c r="O57" s="23"/>
      <c r="P57" s="73">
        <f t="shared" si="4"/>
        <v>1309877</v>
      </c>
      <c r="Q57" s="1"/>
      <c r="R57" s="73" t="e">
        <f t="shared" si="17"/>
        <v>#VALUE!</v>
      </c>
      <c r="T57" s="73">
        <v>0</v>
      </c>
      <c r="U57" s="73"/>
      <c r="V57" s="73" t="e">
        <f t="shared" si="2"/>
        <v>#VALUE!</v>
      </c>
      <c r="W57" s="1"/>
      <c r="X57" s="76"/>
      <c r="Y57" s="76"/>
      <c r="Z57" s="1"/>
      <c r="AA57" s="1"/>
      <c r="AB57" s="1"/>
      <c r="AC57" s="1"/>
      <c r="AD57" s="1"/>
      <c r="AE57" s="1"/>
    </row>
    <row r="58" spans="1:31" ht="15" thickBot="1" x14ac:dyDescent="0.4">
      <c r="A58" s="71" t="s">
        <v>86</v>
      </c>
      <c r="B58" s="72">
        <v>3284946</v>
      </c>
      <c r="C58" s="28"/>
      <c r="D58" s="73">
        <f t="shared" si="15"/>
        <v>0</v>
      </c>
      <c r="E58" s="74">
        <v>0</v>
      </c>
      <c r="F58" s="73" t="s">
        <v>34</v>
      </c>
      <c r="G58" s="73">
        <f t="shared" si="14"/>
        <v>3284946</v>
      </c>
      <c r="H58" s="73">
        <v>0</v>
      </c>
      <c r="I58" s="73">
        <f t="shared" si="16"/>
        <v>3284946</v>
      </c>
      <c r="J58" s="31"/>
      <c r="K58" s="73"/>
      <c r="L58" s="73"/>
      <c r="M58" s="75">
        <v>0</v>
      </c>
      <c r="N58" s="73">
        <v>0</v>
      </c>
      <c r="O58" s="23"/>
      <c r="P58" s="73">
        <f t="shared" si="4"/>
        <v>3284946</v>
      </c>
      <c r="Q58" s="1"/>
      <c r="R58" s="73" t="e">
        <f t="shared" si="17"/>
        <v>#VALUE!</v>
      </c>
      <c r="T58" s="73">
        <v>91002.75</v>
      </c>
      <c r="U58" s="73"/>
      <c r="V58" s="73" t="e">
        <f t="shared" si="2"/>
        <v>#VALUE!</v>
      </c>
      <c r="W58" s="1"/>
      <c r="X58" s="76">
        <v>26343.26</v>
      </c>
      <c r="Y58" s="76">
        <v>25093.74</v>
      </c>
      <c r="Z58" s="1"/>
      <c r="AA58" s="1"/>
      <c r="AB58" s="1"/>
      <c r="AC58" s="1"/>
      <c r="AD58" s="1"/>
      <c r="AE58" s="1"/>
    </row>
    <row r="59" spans="1:31" ht="15" thickBot="1" x14ac:dyDescent="0.4">
      <c r="A59" s="71" t="s">
        <v>87</v>
      </c>
      <c r="B59" s="72">
        <v>2292402</v>
      </c>
      <c r="C59" s="28"/>
      <c r="D59" s="73">
        <f t="shared" si="15"/>
        <v>0</v>
      </c>
      <c r="E59" s="74">
        <v>0</v>
      </c>
      <c r="F59" s="73" t="s">
        <v>34</v>
      </c>
      <c r="G59" s="73">
        <f t="shared" si="14"/>
        <v>2292402</v>
      </c>
      <c r="H59" s="73">
        <v>0</v>
      </c>
      <c r="I59" s="73">
        <f t="shared" si="16"/>
        <v>2292402</v>
      </c>
      <c r="J59" s="31"/>
      <c r="K59" s="73"/>
      <c r="L59" s="73"/>
      <c r="M59" s="78">
        <v>56200</v>
      </c>
      <c r="N59" s="73" t="s">
        <v>34</v>
      </c>
      <c r="O59" s="23"/>
      <c r="P59" s="73">
        <f>I59+K59+L59+M59</f>
        <v>2348602</v>
      </c>
      <c r="Q59" s="1"/>
      <c r="R59" s="73" t="e">
        <f t="shared" si="17"/>
        <v>#VALUE!</v>
      </c>
      <c r="T59" s="73">
        <v>63693.55</v>
      </c>
      <c r="U59" s="73"/>
      <c r="V59" s="73" t="e">
        <f t="shared" si="2"/>
        <v>#VALUE!</v>
      </c>
      <c r="W59" s="1"/>
      <c r="X59" s="76">
        <v>49264.69</v>
      </c>
      <c r="Y59" s="76">
        <v>49264.69</v>
      </c>
      <c r="Z59" s="1"/>
      <c r="AA59" s="1"/>
      <c r="AB59" s="1"/>
      <c r="AC59" s="1"/>
      <c r="AD59" s="1"/>
      <c r="AE59" s="1"/>
    </row>
    <row r="60" spans="1:31" ht="15" thickBot="1" x14ac:dyDescent="0.4">
      <c r="A60" s="71" t="s">
        <v>88</v>
      </c>
      <c r="B60" s="79">
        <v>4802965</v>
      </c>
      <c r="C60" s="28"/>
      <c r="D60" s="73">
        <f t="shared" si="15"/>
        <v>0</v>
      </c>
      <c r="E60" s="74">
        <v>0</v>
      </c>
      <c r="F60" s="73">
        <v>0</v>
      </c>
      <c r="G60" s="73">
        <f t="shared" si="14"/>
        <v>4802965</v>
      </c>
      <c r="H60" s="80">
        <v>0</v>
      </c>
      <c r="I60" s="73">
        <f t="shared" si="16"/>
        <v>4802965</v>
      </c>
      <c r="J60" s="31"/>
      <c r="K60" s="80"/>
      <c r="L60" s="80"/>
      <c r="M60" s="81">
        <v>0</v>
      </c>
      <c r="N60" s="73">
        <v>0</v>
      </c>
      <c r="O60" s="23"/>
      <c r="P60" s="73">
        <f t="shared" si="4"/>
        <v>4802965</v>
      </c>
      <c r="Q60" s="1"/>
      <c r="R60" s="73">
        <f t="shared" si="17"/>
        <v>0</v>
      </c>
      <c r="S60" s="1"/>
      <c r="T60" s="73">
        <v>0</v>
      </c>
      <c r="U60" s="73" t="e">
        <f>#REF!+F60-R60</f>
        <v>#REF!</v>
      </c>
      <c r="V60" s="1"/>
      <c r="X60" s="76"/>
      <c r="Y60" s="76"/>
      <c r="Z60" s="1"/>
      <c r="AA60" s="1"/>
      <c r="AB60" s="1"/>
      <c r="AC60" s="1"/>
      <c r="AD60" s="1"/>
    </row>
    <row r="61" spans="1:31" ht="15" thickBot="1" x14ac:dyDescent="0.4">
      <c r="A61" s="82"/>
      <c r="B61" s="83">
        <f>SUM(B6:B60)</f>
        <v>352663512</v>
      </c>
      <c r="C61" s="84"/>
      <c r="D61" s="85">
        <f>SUM(D6:D60)</f>
        <v>0</v>
      </c>
      <c r="E61" s="86">
        <v>0</v>
      </c>
      <c r="F61" s="85">
        <f>SUM(F6:F60)</f>
        <v>0</v>
      </c>
      <c r="G61" s="85">
        <f>SUM(G6:G60)</f>
        <v>352663512</v>
      </c>
      <c r="H61" s="85">
        <f>SUM(H6:H60)</f>
        <v>0</v>
      </c>
      <c r="I61" s="85">
        <f>SUM(I6:I60)</f>
        <v>352663512</v>
      </c>
      <c r="J61" s="87"/>
      <c r="K61" s="85">
        <f>SUM(K6:K60)</f>
        <v>0</v>
      </c>
      <c r="L61" s="85">
        <f>SUM(L6:L60)</f>
        <v>0</v>
      </c>
      <c r="M61" s="88">
        <f>SUM(M6:M60)</f>
        <v>3408600</v>
      </c>
      <c r="N61" s="85">
        <f>SUM(N6:N60)</f>
        <v>0</v>
      </c>
      <c r="O61" s="89"/>
      <c r="P61" s="85">
        <f>SUM(P6:P60)</f>
        <v>356072112</v>
      </c>
      <c r="Q61" s="1"/>
      <c r="R61" s="85" t="e">
        <f>SUM(R6:R60)</f>
        <v>#VALUE!</v>
      </c>
      <c r="S61" s="1"/>
      <c r="T61" s="85">
        <f>SUM(T6:T60)</f>
        <v>5219449.3399999989</v>
      </c>
      <c r="U61" s="85" t="e">
        <f t="shared" ref="U61" si="18">SUM(U6:U60)</f>
        <v>#REF!</v>
      </c>
      <c r="V61" s="1"/>
      <c r="X61" s="90"/>
      <c r="Y61" s="90"/>
      <c r="Z61" s="1"/>
      <c r="AA61" s="1"/>
      <c r="AB61" s="1"/>
      <c r="AC61" s="1"/>
      <c r="AD61" s="1"/>
    </row>
    <row r="62" spans="1:31" x14ac:dyDescent="0.35">
      <c r="A62" s="1"/>
      <c r="B62" s="1"/>
      <c r="C62" s="1"/>
      <c r="D62" s="1"/>
      <c r="E62" s="91"/>
      <c r="F62" s="1"/>
      <c r="G62" s="1"/>
      <c r="H62" s="1"/>
      <c r="I62" s="1"/>
      <c r="J62" s="1"/>
      <c r="K62" s="1"/>
      <c r="L62" s="1"/>
      <c r="M62" s="1"/>
      <c r="N62" s="92"/>
      <c r="O62" s="1"/>
      <c r="P62" s="1"/>
      <c r="Q62" s="1"/>
      <c r="R62" s="1"/>
      <c r="S62" s="1"/>
      <c r="U62" s="1"/>
      <c r="V62" s="1"/>
      <c r="W62" s="7"/>
      <c r="X62" s="7"/>
      <c r="Y62" s="1"/>
      <c r="Z62" s="1"/>
      <c r="AA62" s="1"/>
      <c r="AB62" s="1"/>
      <c r="AC62" s="1"/>
      <c r="AD62" s="1"/>
    </row>
    <row r="63" spans="1:31" x14ac:dyDescent="0.35">
      <c r="A63" s="93" t="s">
        <v>89</v>
      </c>
      <c r="B63" s="94"/>
      <c r="C63" s="94"/>
      <c r="D63" s="94"/>
      <c r="E63" s="95"/>
      <c r="F63" s="94"/>
      <c r="G63" s="94"/>
      <c r="H63" s="94"/>
      <c r="I63" s="1"/>
      <c r="J63" s="1"/>
      <c r="K63" s="1"/>
      <c r="L63" s="1"/>
      <c r="M63" s="1"/>
      <c r="N63" s="92"/>
      <c r="O63" s="1"/>
      <c r="P63" s="1"/>
      <c r="Q63" s="1"/>
      <c r="R63" s="1"/>
      <c r="S63" s="1"/>
      <c r="T63" s="6"/>
      <c r="U63" s="1"/>
      <c r="V63" s="1"/>
      <c r="W63" s="7"/>
      <c r="X63" s="7"/>
      <c r="Y63" s="1"/>
      <c r="Z63" s="1"/>
      <c r="AA63" s="1"/>
      <c r="AB63" s="1"/>
      <c r="AC63" s="1"/>
      <c r="AD63" s="1"/>
    </row>
    <row r="64" spans="1:31" x14ac:dyDescent="0.35">
      <c r="A64" s="1"/>
      <c r="B64" s="1"/>
      <c r="C64" s="1"/>
      <c r="D64" s="1"/>
      <c r="E64" s="91"/>
      <c r="F64" s="1"/>
      <c r="G64" s="1"/>
      <c r="H64" s="1"/>
      <c r="I64" s="1"/>
      <c r="J64" s="1"/>
      <c r="K64" s="1"/>
      <c r="L64" s="1"/>
      <c r="M64" s="1"/>
      <c r="N64" s="92"/>
      <c r="O64" s="1"/>
      <c r="P64" s="1"/>
      <c r="Q64" s="1"/>
      <c r="R64" s="1"/>
      <c r="S64" s="1"/>
      <c r="T64" s="6"/>
      <c r="U64" s="1"/>
      <c r="V64" s="1"/>
      <c r="W64" s="7"/>
      <c r="X64" s="7"/>
      <c r="Y64" s="1"/>
      <c r="Z64" s="1"/>
      <c r="AA64" s="1"/>
      <c r="AB64" s="1"/>
      <c r="AC64" s="1"/>
      <c r="AD64" s="1"/>
    </row>
    <row r="65" spans="1:30" x14ac:dyDescent="0.35">
      <c r="A65" s="1"/>
      <c r="B65" s="1"/>
      <c r="C65" s="1"/>
      <c r="D65" s="1"/>
      <c r="E65" s="91"/>
      <c r="F65" s="1"/>
      <c r="G65" s="1"/>
      <c r="H65" s="1"/>
      <c r="I65" s="1"/>
      <c r="J65" s="1"/>
      <c r="K65" s="1"/>
      <c r="L65" s="1"/>
      <c r="M65" s="1"/>
      <c r="N65" s="92"/>
      <c r="O65" s="1"/>
      <c r="P65" s="1"/>
      <c r="Q65" s="1"/>
      <c r="R65" s="1"/>
      <c r="S65" s="1"/>
      <c r="T65" s="6"/>
      <c r="U65" s="1"/>
      <c r="V65" s="1"/>
      <c r="W65" s="7"/>
      <c r="X65" s="7"/>
      <c r="Y65" s="1"/>
      <c r="Z65" s="1"/>
      <c r="AA65" s="1"/>
      <c r="AB65" s="1"/>
      <c r="AC65" s="1"/>
      <c r="AD65" s="1"/>
    </row>
    <row r="66" spans="1:30" x14ac:dyDescent="0.35">
      <c r="A66" s="1"/>
      <c r="B66" s="1"/>
      <c r="C66" s="1"/>
      <c r="D66" s="1"/>
      <c r="E66" s="91"/>
      <c r="F66" s="1"/>
      <c r="G66" s="1"/>
      <c r="H66" s="1"/>
      <c r="I66" s="1"/>
      <c r="J66" s="1"/>
      <c r="K66" s="1"/>
      <c r="L66" s="1"/>
      <c r="M66" s="1"/>
      <c r="N66" s="92"/>
      <c r="O66" s="1"/>
      <c r="P66" s="1"/>
      <c r="Q66" s="1"/>
      <c r="R66" s="1"/>
      <c r="S66" s="1"/>
      <c r="T66" s="6"/>
      <c r="U66" s="1"/>
      <c r="V66" s="1"/>
      <c r="W66" s="7"/>
      <c r="X66" s="7"/>
      <c r="Y66" s="1"/>
      <c r="Z66" s="1"/>
      <c r="AA66" s="1"/>
      <c r="AB66" s="1"/>
      <c r="AC66" s="1"/>
      <c r="AD66" s="1"/>
    </row>
    <row r="67" spans="1:30" x14ac:dyDescent="0.35">
      <c r="A67" s="1"/>
      <c r="B67" s="1"/>
      <c r="C67" s="1"/>
      <c r="D67" s="1"/>
      <c r="E67" s="91"/>
      <c r="F67" s="1"/>
      <c r="G67" s="1"/>
      <c r="H67" s="1"/>
      <c r="I67" s="1"/>
      <c r="J67" s="1"/>
      <c r="K67" s="1"/>
      <c r="L67" s="1"/>
      <c r="M67" s="1"/>
      <c r="N67" s="92"/>
      <c r="O67" s="1"/>
      <c r="P67" s="1"/>
      <c r="Q67" s="1"/>
      <c r="R67" s="1"/>
      <c r="S67" s="1"/>
      <c r="T67" s="6"/>
      <c r="U67" s="1"/>
      <c r="V67" s="1"/>
      <c r="W67" s="7"/>
      <c r="X67" s="7"/>
      <c r="Y67" s="1"/>
      <c r="Z67" s="1"/>
      <c r="AA67" s="1"/>
      <c r="AB67" s="1"/>
      <c r="AC67" s="1"/>
      <c r="AD67" s="1"/>
    </row>
    <row r="68" spans="1:30" x14ac:dyDescent="0.35">
      <c r="A68" s="1"/>
      <c r="B68" s="1"/>
      <c r="C68" s="1"/>
      <c r="D68" s="1"/>
      <c r="E68" s="91"/>
      <c r="F68" s="1"/>
      <c r="G68" s="1"/>
      <c r="H68" s="1"/>
      <c r="I68" s="1"/>
      <c r="J68" s="1"/>
      <c r="K68" s="1"/>
      <c r="L68" s="1"/>
      <c r="M68" s="1"/>
      <c r="N68" s="92"/>
      <c r="O68" s="1"/>
      <c r="P68" s="1"/>
      <c r="Q68" s="1"/>
      <c r="R68" s="1"/>
      <c r="S68" s="1"/>
      <c r="T68" s="6"/>
      <c r="U68" s="1"/>
      <c r="V68" s="1"/>
      <c r="W68" s="7"/>
      <c r="X68" s="7"/>
      <c r="Y68" s="1"/>
      <c r="Z68" s="1"/>
      <c r="AA68" s="1"/>
      <c r="AB68" s="1"/>
      <c r="AC68" s="1"/>
      <c r="AD68" s="1"/>
    </row>
    <row r="69" spans="1:30" x14ac:dyDescent="0.35">
      <c r="A69" s="1"/>
      <c r="B69" s="1"/>
      <c r="C69" s="1"/>
      <c r="D69" s="1"/>
      <c r="E69" s="91"/>
      <c r="F69" s="1"/>
      <c r="G69" s="1"/>
      <c r="H69" s="1"/>
      <c r="I69" s="1"/>
      <c r="J69" s="1"/>
      <c r="K69" s="1"/>
      <c r="L69" s="1"/>
      <c r="M69" s="1"/>
      <c r="N69" s="92"/>
      <c r="O69" s="1"/>
      <c r="P69" s="1"/>
      <c r="Q69" s="1"/>
      <c r="R69" s="1"/>
      <c r="S69" s="1"/>
      <c r="T69" s="6"/>
      <c r="U69" s="1"/>
      <c r="V69" s="1"/>
      <c r="W69" s="7"/>
      <c r="X69" s="7"/>
      <c r="Y69" s="1"/>
      <c r="Z69" s="1"/>
      <c r="AA69" s="1"/>
      <c r="AB69" s="1"/>
      <c r="AC69" s="1"/>
      <c r="AD69" s="1"/>
    </row>
    <row r="70" spans="1:30" x14ac:dyDescent="0.35">
      <c r="A70" s="1"/>
      <c r="B70" s="1"/>
      <c r="C70" s="1"/>
      <c r="D70" s="1"/>
      <c r="E70" s="91"/>
      <c r="F70" s="1"/>
      <c r="G70" s="1"/>
      <c r="H70" s="1"/>
      <c r="I70" s="1"/>
      <c r="J70" s="1"/>
      <c r="K70" s="1"/>
      <c r="L70" s="1"/>
      <c r="M70" s="1"/>
      <c r="N70" s="92"/>
      <c r="O70" s="1"/>
      <c r="P70" s="1"/>
      <c r="Q70" s="1"/>
      <c r="R70" s="1"/>
      <c r="S70" s="1"/>
      <c r="T70" s="6"/>
      <c r="U70" s="1"/>
      <c r="V70" s="1"/>
      <c r="W70" s="7"/>
      <c r="X70" s="7"/>
      <c r="Y70" s="1"/>
      <c r="Z70" s="1"/>
      <c r="AA70" s="1"/>
      <c r="AB70" s="1"/>
      <c r="AC70" s="1"/>
      <c r="AD70" s="1"/>
    </row>
    <row r="71" spans="1:30" x14ac:dyDescent="0.35">
      <c r="A71" s="1"/>
      <c r="B71" s="1"/>
      <c r="C71" s="1"/>
      <c r="D71" s="1"/>
      <c r="E71" s="91"/>
      <c r="F71" s="1"/>
      <c r="G71" s="1"/>
      <c r="H71" s="1"/>
      <c r="I71" s="1"/>
      <c r="J71" s="1"/>
      <c r="K71" s="1"/>
      <c r="L71" s="1"/>
      <c r="M71" s="1"/>
      <c r="N71" s="92"/>
      <c r="O71" s="1"/>
      <c r="P71" s="1"/>
      <c r="Q71" s="1"/>
      <c r="R71" s="1"/>
      <c r="S71" s="1"/>
      <c r="T71" s="6"/>
      <c r="U71" s="1"/>
      <c r="V71" s="1"/>
      <c r="W71" s="7"/>
      <c r="X71" s="7"/>
      <c r="Y71" s="1"/>
      <c r="Z71" s="1"/>
      <c r="AA71" s="1"/>
      <c r="AB71" s="1"/>
      <c r="AC71" s="1"/>
      <c r="AD71" s="1"/>
    </row>
    <row r="72" spans="1:30" x14ac:dyDescent="0.35">
      <c r="A72" s="1"/>
      <c r="B72" s="1"/>
      <c r="C72" s="1"/>
      <c r="D72" s="1"/>
      <c r="E72" s="91"/>
      <c r="F72" s="1"/>
      <c r="G72" s="1"/>
      <c r="H72" s="1"/>
      <c r="I72" s="1"/>
      <c r="J72" s="1"/>
      <c r="K72" s="1"/>
      <c r="L72" s="1"/>
      <c r="M72" s="1"/>
      <c r="N72" s="92"/>
      <c r="O72" s="1"/>
      <c r="P72" s="1"/>
      <c r="Q72" s="1"/>
      <c r="R72" s="1"/>
      <c r="S72" s="1"/>
      <c r="T72" s="6"/>
      <c r="U72" s="1"/>
      <c r="V72" s="1"/>
      <c r="W72" s="7"/>
      <c r="X72" s="7"/>
      <c r="Y72" s="1"/>
      <c r="Z72" s="1"/>
      <c r="AA72" s="1"/>
      <c r="AB72" s="1"/>
      <c r="AC72" s="1"/>
      <c r="AD72" s="1"/>
    </row>
    <row r="73" spans="1:30" x14ac:dyDescent="0.35">
      <c r="A73" s="1"/>
      <c r="B73" s="1"/>
      <c r="C73" s="1"/>
      <c r="D73" s="1"/>
      <c r="E73" s="91"/>
      <c r="F73" s="1"/>
      <c r="G73" s="1"/>
      <c r="H73" s="1"/>
      <c r="I73" s="1"/>
      <c r="J73" s="1"/>
      <c r="K73" s="1"/>
      <c r="L73" s="1"/>
      <c r="M73" s="1"/>
      <c r="N73" s="92"/>
      <c r="O73" s="1"/>
      <c r="P73" s="1"/>
      <c r="Q73" s="1"/>
      <c r="R73" s="1"/>
      <c r="S73" s="1"/>
      <c r="T73" s="6"/>
      <c r="U73" s="1"/>
      <c r="V73" s="1"/>
      <c r="W73" s="7"/>
      <c r="X73" s="7"/>
      <c r="Y73" s="1"/>
      <c r="Z73" s="1"/>
      <c r="AA73" s="1"/>
      <c r="AB73" s="1"/>
      <c r="AC73" s="1"/>
      <c r="AD73" s="1"/>
    </row>
    <row r="74" spans="1:30" x14ac:dyDescent="0.35">
      <c r="A74" s="1"/>
      <c r="B74" s="1"/>
      <c r="C74" s="1"/>
      <c r="D74" s="1"/>
      <c r="E74" s="91"/>
      <c r="F74" s="1"/>
      <c r="G74" s="1"/>
      <c r="H74" s="1"/>
      <c r="I74" s="1"/>
      <c r="J74" s="1"/>
      <c r="K74" s="1"/>
      <c r="L74" s="1"/>
      <c r="M74" s="1"/>
      <c r="N74" s="92"/>
      <c r="O74" s="1"/>
      <c r="P74" s="1"/>
      <c r="Q74" s="1"/>
      <c r="R74" s="1"/>
      <c r="S74" s="1"/>
      <c r="T74" s="6"/>
      <c r="U74" s="1"/>
      <c r="V74" s="1"/>
      <c r="W74" s="7"/>
      <c r="X74" s="7"/>
      <c r="Y74" s="1"/>
      <c r="Z74" s="1"/>
      <c r="AA74" s="1"/>
      <c r="AB74" s="1"/>
      <c r="AC74" s="1"/>
      <c r="AD74" s="1"/>
    </row>
    <row r="75" spans="1:30" x14ac:dyDescent="0.35">
      <c r="A75" s="1"/>
      <c r="B75" s="1"/>
      <c r="C75" s="1"/>
      <c r="D75" s="1"/>
      <c r="E75" s="91"/>
      <c r="F75" s="1"/>
      <c r="G75" s="1"/>
      <c r="H75" s="1"/>
      <c r="I75" s="1"/>
      <c r="J75" s="1"/>
      <c r="K75" s="1"/>
      <c r="L75" s="1"/>
      <c r="M75" s="1"/>
      <c r="N75" s="92"/>
      <c r="O75" s="1"/>
      <c r="P75" s="1"/>
      <c r="Q75" s="1"/>
      <c r="R75" s="1"/>
      <c r="S75" s="1"/>
      <c r="T75" s="6"/>
      <c r="U75" s="1"/>
      <c r="V75" s="1"/>
      <c r="W75" s="7"/>
      <c r="X75" s="7"/>
      <c r="Y75" s="1"/>
      <c r="Z75" s="1"/>
      <c r="AA75" s="1"/>
      <c r="AB75" s="1"/>
      <c r="AC75" s="1"/>
      <c r="AD75" s="1"/>
    </row>
    <row r="76" spans="1:30" x14ac:dyDescent="0.35">
      <c r="A76" s="1"/>
      <c r="B76" s="1"/>
      <c r="C76" s="1"/>
      <c r="D76" s="1"/>
      <c r="E76" s="91"/>
      <c r="F76" s="1"/>
      <c r="G76" s="1"/>
      <c r="H76" s="1"/>
      <c r="I76" s="1"/>
      <c r="J76" s="1"/>
      <c r="K76" s="1"/>
      <c r="L76" s="1"/>
      <c r="M76" s="1"/>
      <c r="N76" s="92"/>
      <c r="O76" s="1"/>
      <c r="P76" s="1"/>
      <c r="Q76" s="1"/>
      <c r="R76" s="1"/>
      <c r="S76" s="1"/>
      <c r="T76" s="6"/>
      <c r="U76" s="1"/>
      <c r="V76" s="1"/>
      <c r="W76" s="7"/>
      <c r="X76" s="7"/>
      <c r="Y76" s="1"/>
      <c r="Z76" s="1"/>
      <c r="AA76" s="1"/>
      <c r="AB76" s="1"/>
      <c r="AC76" s="1"/>
      <c r="AD76" s="1"/>
    </row>
    <row r="77" spans="1:30" x14ac:dyDescent="0.35">
      <c r="A77" s="1"/>
      <c r="B77" s="1"/>
      <c r="C77" s="1"/>
      <c r="D77" s="1"/>
      <c r="E77" s="91"/>
      <c r="F77" s="1"/>
      <c r="G77" s="1"/>
      <c r="H77" s="1"/>
      <c r="I77" s="1"/>
      <c r="J77" s="1"/>
      <c r="K77" s="1"/>
      <c r="L77" s="1"/>
      <c r="M77" s="1"/>
      <c r="N77" s="92"/>
      <c r="O77" s="1"/>
      <c r="P77" s="1"/>
      <c r="Q77" s="1"/>
      <c r="R77" s="1"/>
      <c r="S77" s="1"/>
      <c r="T77" s="6"/>
      <c r="U77" s="1"/>
      <c r="V77" s="1"/>
      <c r="W77" s="7"/>
      <c r="X77" s="7"/>
      <c r="Y77" s="1"/>
      <c r="Z77" s="1"/>
      <c r="AA77" s="1"/>
      <c r="AB77" s="1"/>
      <c r="AC77" s="1"/>
      <c r="AD77" s="1"/>
    </row>
    <row r="78" spans="1:30" x14ac:dyDescent="0.35">
      <c r="A78" s="1"/>
      <c r="B78" s="1"/>
      <c r="C78" s="1"/>
      <c r="D78" s="1"/>
      <c r="E78" s="91"/>
      <c r="F78" s="1"/>
      <c r="G78" s="1"/>
      <c r="H78" s="1"/>
      <c r="I78" s="1"/>
      <c r="J78" s="1"/>
      <c r="K78" s="1"/>
      <c r="L78" s="1"/>
      <c r="M78" s="1"/>
      <c r="N78" s="92"/>
      <c r="O78" s="1"/>
      <c r="P78" s="1"/>
      <c r="Q78" s="1"/>
      <c r="R78" s="1"/>
      <c r="S78" s="1"/>
      <c r="T78" s="6"/>
      <c r="U78" s="1"/>
      <c r="V78" s="1"/>
      <c r="W78" s="7"/>
      <c r="X78" s="7"/>
      <c r="Y78" s="1"/>
      <c r="Z78" s="1"/>
      <c r="AA78" s="1"/>
      <c r="AB78" s="1"/>
      <c r="AC78" s="1"/>
      <c r="AD78" s="1"/>
    </row>
    <row r="79" spans="1:30" x14ac:dyDescent="0.35">
      <c r="A79" s="1"/>
      <c r="B79" s="1"/>
      <c r="C79" s="1"/>
      <c r="D79" s="1"/>
      <c r="E79" s="91"/>
      <c r="F79" s="1"/>
      <c r="G79" s="1"/>
      <c r="H79" s="1"/>
      <c r="I79" s="1"/>
      <c r="J79" s="1"/>
      <c r="K79" s="1"/>
      <c r="L79" s="1"/>
      <c r="M79" s="1"/>
      <c r="N79" s="92"/>
      <c r="O79" s="1"/>
      <c r="P79" s="1"/>
      <c r="Q79" s="1"/>
      <c r="R79" s="1"/>
      <c r="S79" s="1"/>
      <c r="T79" s="6"/>
      <c r="U79" s="1"/>
      <c r="V79" s="1"/>
      <c r="W79" s="7"/>
      <c r="X79" s="7"/>
      <c r="Y79" s="1"/>
      <c r="Z79" s="1"/>
      <c r="AA79" s="1"/>
      <c r="AB79" s="1"/>
      <c r="AC79" s="1"/>
      <c r="AD79" s="1"/>
    </row>
    <row r="80" spans="1:30" x14ac:dyDescent="0.35">
      <c r="A80" s="1"/>
      <c r="B80" s="1"/>
      <c r="C80" s="1"/>
      <c r="D80" s="1"/>
      <c r="E80" s="91"/>
      <c r="F80" s="1"/>
      <c r="G80" s="1"/>
      <c r="H80" s="1"/>
      <c r="I80" s="1"/>
      <c r="J80" s="1"/>
      <c r="K80" s="1"/>
      <c r="L80" s="1"/>
      <c r="M80" s="1"/>
      <c r="N80" s="92"/>
      <c r="O80" s="1"/>
      <c r="P80" s="1"/>
      <c r="Q80" s="1"/>
      <c r="R80" s="1"/>
      <c r="S80" s="1"/>
      <c r="T80" s="6"/>
      <c r="U80" s="1"/>
      <c r="V80" s="1"/>
      <c r="W80" s="7"/>
      <c r="X80" s="7"/>
      <c r="Y80" s="1"/>
      <c r="Z80" s="1"/>
      <c r="AA80" s="1"/>
      <c r="AB80" s="1"/>
      <c r="AC80" s="1"/>
      <c r="AD80" s="1"/>
    </row>
    <row r="81" spans="1:30" x14ac:dyDescent="0.35">
      <c r="A81" s="1"/>
      <c r="B81" s="1"/>
      <c r="C81" s="1"/>
      <c r="D81" s="1"/>
      <c r="E81" s="91"/>
      <c r="F81" s="1"/>
      <c r="G81" s="1"/>
      <c r="H81" s="1"/>
      <c r="I81" s="1"/>
      <c r="J81" s="1"/>
      <c r="K81" s="1"/>
      <c r="L81" s="1"/>
      <c r="M81" s="1"/>
      <c r="N81" s="92"/>
      <c r="O81" s="1"/>
      <c r="P81" s="1"/>
      <c r="Q81" s="1"/>
      <c r="R81" s="1"/>
      <c r="S81" s="1"/>
      <c r="T81" s="6"/>
      <c r="U81" s="1"/>
      <c r="V81" s="1"/>
      <c r="W81" s="7"/>
      <c r="X81" s="7"/>
      <c r="Y81" s="1"/>
      <c r="Z81" s="1"/>
      <c r="AA81" s="1"/>
      <c r="AB81" s="1"/>
      <c r="AC81" s="1"/>
      <c r="AD81" s="1"/>
    </row>
    <row r="82" spans="1:30" x14ac:dyDescent="0.35">
      <c r="A82" s="1"/>
      <c r="B82" s="1"/>
      <c r="C82" s="1"/>
      <c r="D82" s="1"/>
      <c r="E82" s="91"/>
      <c r="F82" s="1"/>
      <c r="G82" s="1"/>
      <c r="H82" s="1"/>
      <c r="I82" s="1"/>
      <c r="J82" s="1"/>
      <c r="K82" s="1"/>
      <c r="L82" s="1"/>
      <c r="M82" s="1"/>
      <c r="N82" s="92"/>
      <c r="O82" s="1"/>
      <c r="P82" s="1"/>
      <c r="Q82" s="1"/>
      <c r="R82" s="1"/>
      <c r="S82" s="1"/>
      <c r="T82" s="6"/>
      <c r="U82" s="1"/>
      <c r="V82" s="1"/>
      <c r="W82" s="7"/>
      <c r="X82" s="7"/>
      <c r="Y82" s="1"/>
      <c r="Z82" s="1"/>
      <c r="AA82" s="1"/>
      <c r="AB82" s="1"/>
      <c r="AC82" s="1"/>
      <c r="AD82" s="1"/>
    </row>
    <row r="83" spans="1:30" x14ac:dyDescent="0.35">
      <c r="A83" s="1"/>
      <c r="B83" s="1"/>
      <c r="C83" s="1"/>
      <c r="D83" s="1"/>
      <c r="E83" s="91"/>
      <c r="F83" s="1"/>
      <c r="G83" s="1"/>
      <c r="H83" s="1"/>
      <c r="I83" s="1"/>
      <c r="J83" s="1"/>
      <c r="K83" s="1"/>
      <c r="L83" s="1"/>
      <c r="M83" s="1"/>
      <c r="N83" s="92"/>
      <c r="O83" s="1"/>
      <c r="P83" s="1"/>
      <c r="Q83" s="1"/>
      <c r="R83" s="1"/>
      <c r="S83" s="1"/>
      <c r="T83" s="6"/>
      <c r="U83" s="1"/>
      <c r="V83" s="1"/>
      <c r="W83" s="7"/>
      <c r="X83" s="7"/>
      <c r="Y83" s="1"/>
      <c r="Z83" s="1"/>
      <c r="AA83" s="1"/>
      <c r="AB83" s="1"/>
      <c r="AC83" s="1"/>
      <c r="AD83" s="1"/>
    </row>
    <row r="84" spans="1:30" x14ac:dyDescent="0.35">
      <c r="A84" s="1"/>
      <c r="B84" s="1"/>
      <c r="C84" s="1"/>
      <c r="D84" s="1"/>
      <c r="E84" s="91"/>
      <c r="F84" s="1"/>
      <c r="G84" s="1"/>
      <c r="H84" s="1"/>
      <c r="I84" s="1"/>
      <c r="J84" s="1"/>
      <c r="K84" s="1"/>
      <c r="L84" s="1"/>
      <c r="M84" s="1"/>
      <c r="N84" s="92"/>
      <c r="O84" s="1"/>
      <c r="P84" s="1"/>
      <c r="Q84" s="1"/>
      <c r="R84" s="1"/>
      <c r="S84" s="1"/>
      <c r="T84" s="6"/>
      <c r="U84" s="1"/>
      <c r="V84" s="1"/>
      <c r="W84" s="7"/>
      <c r="X84" s="7"/>
      <c r="Y84" s="1"/>
      <c r="Z84" s="1"/>
      <c r="AA84" s="1"/>
      <c r="AB84" s="1"/>
      <c r="AC84" s="1"/>
      <c r="AD84" s="1"/>
    </row>
    <row r="85" spans="1:30" x14ac:dyDescent="0.35">
      <c r="A85" s="1"/>
      <c r="B85" s="1"/>
      <c r="C85" s="1"/>
      <c r="D85" s="1"/>
      <c r="E85" s="91"/>
      <c r="F85" s="1"/>
      <c r="G85" s="1"/>
      <c r="H85" s="1"/>
      <c r="I85" s="1"/>
      <c r="J85" s="1"/>
      <c r="K85" s="1"/>
      <c r="L85" s="1"/>
      <c r="M85" s="1"/>
      <c r="N85" s="92"/>
      <c r="O85" s="1"/>
      <c r="P85" s="1"/>
      <c r="Q85" s="1"/>
      <c r="R85" s="1"/>
      <c r="S85" s="1"/>
      <c r="T85" s="6"/>
      <c r="U85" s="1"/>
      <c r="V85" s="1"/>
      <c r="W85" s="7"/>
      <c r="X85" s="7"/>
      <c r="Y85" s="1"/>
      <c r="Z85" s="1"/>
      <c r="AA85" s="1"/>
      <c r="AB85" s="1"/>
      <c r="AC85" s="1"/>
      <c r="AD85" s="1"/>
    </row>
  </sheetData>
  <sheetProtection algorithmName="SHA-512" hashValue="5kxTfhsrkT6cX/kOXqboiPTVGPDyOl2d00Hnj5yIAs1Lwe1H17mGprNID/BX7RzXfO09+2wmTkZaPadGq7gXQQ==" saltValue="Ejloanaebe6QfoTSONAL7w==" spinCount="100000" sheet="1" formatCells="0" formatColumns="0" formatRows="0" insertColumns="0" insertRows="0" insertHyperlinks="0" deleteColumns="0" deleteRows="0" sort="0" autoFilter="0" pivotTables="0"/>
  <mergeCells count="19">
    <mergeCell ref="V4:V5"/>
    <mergeCell ref="X4:X5"/>
    <mergeCell ref="Y4:Y5"/>
    <mergeCell ref="L4:L5"/>
    <mergeCell ref="M4:M5"/>
    <mergeCell ref="N4:N5"/>
    <mergeCell ref="P4:P5"/>
    <mergeCell ref="R4:R5"/>
    <mergeCell ref="U4:U5"/>
    <mergeCell ref="O1:R1"/>
    <mergeCell ref="A2:R2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Bary Slovikosky</dc:creator>
  <cp:lastModifiedBy>PAULA BIEMER</cp:lastModifiedBy>
  <dcterms:created xsi:type="dcterms:W3CDTF">2019-09-26T18:57:43Z</dcterms:created>
  <dcterms:modified xsi:type="dcterms:W3CDTF">2020-12-10T18:34:13Z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424288842</vt:i4>
  </property>
  <property fmtid="{D5CDD505-2E9C-101B-9397-08002B2CF9AE}" pid="3" name="_NewReviewCycle">
    <vt:lpwstr/>
  </property>
  <property fmtid="{D5CDD505-2E9C-101B-9397-08002B2CF9AE}" pid="4" name="_EmailSubject">
    <vt:lpwstr>Memo release on 12/11/19 </vt:lpwstr>
  </property>
  <property fmtid="{D5CDD505-2E9C-101B-9397-08002B2CF9AE}" pid="5" name="_AuthorEmail">
    <vt:lpwstr>Jessica.Wright@cms.hhs.gov</vt:lpwstr>
  </property>
  <property fmtid="{D5CDD505-2E9C-101B-9397-08002B2CF9AE}" pid="6" name="_AuthorEmailDisplayName">
    <vt:lpwstr>Wright, Jessica (CMS/CCSQ)</vt:lpwstr>
  </property>
  <property fmtid="{D5CDD505-2E9C-101B-9397-08002B2CF9AE}" pid="7" name="_PreviousAdHocReviewCycleID">
    <vt:i4>947356081</vt:i4>
  </property>
  <property fmtid="{D5CDD505-2E9C-101B-9397-08002B2CF9AE}" pid="8" name="_ReviewingToolsShownOnce">
    <vt:lpwstr/>
  </property>
</Properties>
</file>